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pendix\"/>
    </mc:Choice>
  </mc:AlternateContent>
  <xr:revisionPtr revIDLastSave="0" documentId="13_ncr:1_{260C49E0-9B96-451D-B6F5-A343078A26B2}" xr6:coauthVersionLast="47" xr6:coauthVersionMax="47" xr10:uidLastSave="{00000000-0000-0000-0000-000000000000}"/>
  <bookViews>
    <workbookView xWindow="-108" yWindow="-108" windowWidth="23256" windowHeight="12456" activeTab="6" xr2:uid="{BF274990-2AFC-44BD-B09B-D918AEDDB777}"/>
  </bookViews>
  <sheets>
    <sheet name="Bulk Data" sheetId="1" r:id="rId1"/>
    <sheet name="Run-out Distance" sheetId="5" r:id="rId2"/>
    <sheet name="Velocity" sheetId="6" r:id="rId3"/>
    <sheet name="Velocity Profiles" sheetId="4" r:id="rId4"/>
    <sheet name="Acceleration" sheetId="3" r:id="rId5"/>
    <sheet name="Pulses" sheetId="2" r:id="rId6"/>
    <sheet name="Phase Diagram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E21" i="1"/>
  <c r="F20" i="1"/>
  <c r="E20" i="1"/>
  <c r="G20" i="1" s="1"/>
  <c r="F19" i="1"/>
  <c r="E19" i="1"/>
  <c r="G19" i="1" s="1"/>
  <c r="F18" i="1"/>
  <c r="E18" i="1"/>
  <c r="H18" i="1" s="1"/>
  <c r="E17" i="1"/>
  <c r="G17" i="1" s="1"/>
  <c r="G16" i="1"/>
  <c r="E16" i="1"/>
  <c r="E15" i="1"/>
  <c r="G15" i="1" s="1"/>
  <c r="E14" i="1"/>
  <c r="G14" i="1" s="1"/>
  <c r="I14" i="1" s="1"/>
  <c r="F13" i="1"/>
  <c r="E13" i="1"/>
  <c r="G13" i="1" s="1"/>
  <c r="F12" i="1"/>
  <c r="E12" i="1"/>
  <c r="G12" i="1" s="1"/>
  <c r="F11" i="1"/>
  <c r="E11" i="1"/>
  <c r="G11" i="1" s="1"/>
  <c r="E10" i="1"/>
  <c r="H10" i="1" s="1"/>
  <c r="E9" i="1"/>
  <c r="G9" i="1" s="1"/>
  <c r="F8" i="1"/>
  <c r="E8" i="1"/>
  <c r="G8" i="1" s="1"/>
  <c r="E7" i="1"/>
  <c r="G7" i="1" s="1"/>
  <c r="F6" i="1"/>
  <c r="E6" i="1"/>
  <c r="H6" i="1" s="1"/>
  <c r="E5" i="1"/>
  <c r="H5" i="1" s="1"/>
  <c r="E4" i="1"/>
  <c r="G4" i="1" s="1"/>
  <c r="E3" i="1"/>
  <c r="G3" i="1" s="1"/>
  <c r="F2" i="1"/>
  <c r="E2" i="1"/>
  <c r="H2" i="1" s="1"/>
  <c r="G6" i="1" l="1"/>
  <c r="I6" i="1" s="1"/>
  <c r="G18" i="1"/>
  <c r="I18" i="1" s="1"/>
  <c r="G2" i="1"/>
  <c r="I2" i="1" s="1"/>
  <c r="H14" i="1"/>
  <c r="G5" i="1"/>
  <c r="I5" i="1" s="1"/>
  <c r="G10" i="1"/>
  <c r="I10" i="1" s="1"/>
</calcChain>
</file>

<file path=xl/sharedStrings.xml><?xml version="1.0" encoding="utf-8"?>
<sst xmlns="http://schemas.openxmlformats.org/spreadsheetml/2006/main" count="341" uniqueCount="166">
  <si>
    <t>Experiment number</t>
  </si>
  <si>
    <t>Mix</t>
  </si>
  <si>
    <t>Proportion of fines (45-90um)</t>
  </si>
  <si>
    <t>Run-out distance (cm)</t>
  </si>
  <si>
    <t>Run-out distance (m)</t>
  </si>
  <si>
    <t>Time (seconds)</t>
  </si>
  <si>
    <t>Velocity (m/s)</t>
  </si>
  <si>
    <t>Average run-out distance</t>
  </si>
  <si>
    <t>Average velocity (m/s)</t>
  </si>
  <si>
    <t>M1</t>
  </si>
  <si>
    <t>SD_Runout</t>
  </si>
  <si>
    <t>SD_Velocity</t>
  </si>
  <si>
    <t>Current type</t>
  </si>
  <si>
    <t>Number of pulses</t>
  </si>
  <si>
    <t>Rate of pulses</t>
  </si>
  <si>
    <t>Percentage of fines</t>
  </si>
  <si>
    <t>Sorting parameter</t>
  </si>
  <si>
    <t>Mono-disperse</t>
  </si>
  <si>
    <t>Fine bi-disperse</t>
  </si>
  <si>
    <t>Coarse bi-disperse</t>
  </si>
  <si>
    <t>Fine tri-disperse</t>
  </si>
  <si>
    <t>Coarse tri-disperse</t>
  </si>
  <si>
    <t>Quad-disperse</t>
  </si>
  <si>
    <t>Distance along flume_E8</t>
  </si>
  <si>
    <t>Velocity (m/s)_E8</t>
  </si>
  <si>
    <t>Percentage of fines_E8</t>
  </si>
  <si>
    <t>Experiment Number_E8</t>
  </si>
  <si>
    <t>Midpoint_E8</t>
  </si>
  <si>
    <t>Vchange</t>
  </si>
  <si>
    <t>Frame Rate</t>
  </si>
  <si>
    <t>Time</t>
  </si>
  <si>
    <t>Acceleration_E8</t>
  </si>
  <si>
    <t>Distance along flume_E9</t>
  </si>
  <si>
    <t>Velocity (m/s)_E9</t>
  </si>
  <si>
    <t>Percentage of fines_E9</t>
  </si>
  <si>
    <t>Experiment Number_E9</t>
  </si>
  <si>
    <t>Midpoint_E9</t>
  </si>
  <si>
    <t>Acceleration_E9</t>
  </si>
  <si>
    <t>Distance along flume_E10</t>
  </si>
  <si>
    <t>Velocity (m/s)_E10</t>
  </si>
  <si>
    <t>Percentage of fines_E10</t>
  </si>
  <si>
    <t>Experiment Number_E10</t>
  </si>
  <si>
    <t>Midpoint_E10</t>
  </si>
  <si>
    <t>Acceleration_E10</t>
  </si>
  <si>
    <t>Distance along flume_E11</t>
  </si>
  <si>
    <t>Velocity (m/s)_E11</t>
  </si>
  <si>
    <t>Percentage of fines_E11</t>
  </si>
  <si>
    <t>Experiment Number_E11</t>
  </si>
  <si>
    <t>Midpoint_E11</t>
  </si>
  <si>
    <t>Acceleration_E11</t>
  </si>
  <si>
    <t>Distance along flume_E12</t>
  </si>
  <si>
    <t>Velocity (m/s)_E12</t>
  </si>
  <si>
    <t>Percentage of fines_E12</t>
  </si>
  <si>
    <t>Experiment Number_E12</t>
  </si>
  <si>
    <t>Midpoint_E12</t>
  </si>
  <si>
    <t>Acceleration_E12</t>
  </si>
  <si>
    <t>Distance along flume_E13</t>
  </si>
  <si>
    <t>Velocity (m/s)_E13</t>
  </si>
  <si>
    <t>Percentage of fines_E13</t>
  </si>
  <si>
    <t>Experiment Number_E13</t>
  </si>
  <si>
    <t>Midpoint_E13</t>
  </si>
  <si>
    <t>Acceleration_E13</t>
  </si>
  <si>
    <t>Distance along flume_E14</t>
  </si>
  <si>
    <t>Velocity (m/s)_E14</t>
  </si>
  <si>
    <t>Percentage of fines_E14</t>
  </si>
  <si>
    <t>Experiment Number_E14</t>
  </si>
  <si>
    <t>Midpoint_E14</t>
  </si>
  <si>
    <t>Acceleration_E14</t>
  </si>
  <si>
    <t>Distance along flume_E15</t>
  </si>
  <si>
    <t>Velocity (m/s)_E15</t>
  </si>
  <si>
    <t>Percentage of fines_E15</t>
  </si>
  <si>
    <t>Experiment Number_E15</t>
  </si>
  <si>
    <t>Midpoint_E15</t>
  </si>
  <si>
    <t>Acceleration_E15</t>
  </si>
  <si>
    <t>Distance along flume_E16</t>
  </si>
  <si>
    <t>Velocity (m/s)_E16</t>
  </si>
  <si>
    <t>Percentage of fines_E16</t>
  </si>
  <si>
    <t>Experiment Number_E16</t>
  </si>
  <si>
    <t>Midpoint_E16</t>
  </si>
  <si>
    <t>Acceleration_E16</t>
  </si>
  <si>
    <t>Distance along flume_E17</t>
  </si>
  <si>
    <t>Velocity (m/s)_E17</t>
  </si>
  <si>
    <t>Percentage of fines_E17</t>
  </si>
  <si>
    <t>Experiment Number_E17</t>
  </si>
  <si>
    <t>Midpoint_E17</t>
  </si>
  <si>
    <t>Acceleration_E17</t>
  </si>
  <si>
    <t>Distance along flume_E18</t>
  </si>
  <si>
    <t>Velocity (m/s)_E18</t>
  </si>
  <si>
    <t>Percentage of fines_E18</t>
  </si>
  <si>
    <t>Experiment Number_E18</t>
  </si>
  <si>
    <t>Midpoint_E18</t>
  </si>
  <si>
    <t>Acceleration_E18</t>
  </si>
  <si>
    <t>Distance along flume_E19</t>
  </si>
  <si>
    <t>Velocity (m/s)_E19</t>
  </si>
  <si>
    <t>Percentage of fines_E19</t>
  </si>
  <si>
    <t>Experiment Number_E19</t>
  </si>
  <si>
    <t>Midpoint_E19</t>
  </si>
  <si>
    <t>Acceleration_E19</t>
  </si>
  <si>
    <t>Distance along flume_E20</t>
  </si>
  <si>
    <t>Velocity (m/s)_E20</t>
  </si>
  <si>
    <t>Percentage of fines_E20</t>
  </si>
  <si>
    <t>Experiment Number_E20</t>
  </si>
  <si>
    <t>Midpoint_E20</t>
  </si>
  <si>
    <t>Acceleration_E20</t>
  </si>
  <si>
    <t>Distance along flume_E21</t>
  </si>
  <si>
    <t>Velocity (m/s)_E21</t>
  </si>
  <si>
    <t>Percentage of fines_E21</t>
  </si>
  <si>
    <t>Experiment Number_E21</t>
  </si>
  <si>
    <t>Midpoint_E21</t>
  </si>
  <si>
    <t>Acceleration_E21</t>
  </si>
  <si>
    <t>Distance along flume_E22</t>
  </si>
  <si>
    <t>Velocity (m/s)_E22</t>
  </si>
  <si>
    <t>Percentage of fines_E22</t>
  </si>
  <si>
    <t>Experiment Number_E22</t>
  </si>
  <si>
    <t>Midpoint_E22</t>
  </si>
  <si>
    <t>Acceleration_E22</t>
  </si>
  <si>
    <t>Distance along flume_E22.2</t>
  </si>
  <si>
    <t>Velocity (m/s)_E22.2</t>
  </si>
  <si>
    <t>Percentage of fines_E22.2</t>
  </si>
  <si>
    <t>Experiment Number_E22.2</t>
  </si>
  <si>
    <t>Midpoint_E22.2</t>
  </si>
  <si>
    <t>Acceleration_E22.2</t>
  </si>
  <si>
    <t>Distance along flume_E22.3</t>
  </si>
  <si>
    <t>Velocity (m/s)_E22.3</t>
  </si>
  <si>
    <t>Percentage of fines_E22.3</t>
  </si>
  <si>
    <t>Experiment Number_E22.3</t>
  </si>
  <si>
    <t>Midpoint_E22.3</t>
  </si>
  <si>
    <t>Acceleration_E22.3</t>
  </si>
  <si>
    <t>Distance along flume_E23</t>
  </si>
  <si>
    <t>Velocity (m/s)_E23</t>
  </si>
  <si>
    <t>Percentage of fines_E23</t>
  </si>
  <si>
    <t>Experiment Number_E23</t>
  </si>
  <si>
    <t>Midpoint_E23</t>
  </si>
  <si>
    <t>Acceleration_E23</t>
  </si>
  <si>
    <t>Distance along flume_E24</t>
  </si>
  <si>
    <t>Velocity (m/s)_E24</t>
  </si>
  <si>
    <t>Percentage of fines_E24</t>
  </si>
  <si>
    <t>Experiment Number_E24</t>
  </si>
  <si>
    <t>Midpoint_E24</t>
  </si>
  <si>
    <t>Acceleration_E24</t>
  </si>
  <si>
    <t>Distance along flume_E25</t>
  </si>
  <si>
    <t>Velocity (m/s)_E25</t>
  </si>
  <si>
    <t>Percentage of fines_E25</t>
  </si>
  <si>
    <t>Experiment Number_E25</t>
  </si>
  <si>
    <t>Midpoint_E25</t>
  </si>
  <si>
    <t>Acceleration_E25</t>
  </si>
  <si>
    <t>Frame1</t>
  </si>
  <si>
    <t>Frame2</t>
  </si>
  <si>
    <t>Frame 2</t>
  </si>
  <si>
    <t>Distance along flume_E22.1</t>
  </si>
  <si>
    <t>Velocity (m/s)_E22.1</t>
  </si>
  <si>
    <t>Percentage of fines_E22.1</t>
  </si>
  <si>
    <t>Experiment Number_E22.1</t>
  </si>
  <si>
    <t>Mix Number</t>
  </si>
  <si>
    <t>Proportion of fines</t>
  </si>
  <si>
    <t>Run-out</t>
  </si>
  <si>
    <t>Sorting Parameter</t>
  </si>
  <si>
    <t>Velocity</t>
  </si>
  <si>
    <t>Bedform</t>
  </si>
  <si>
    <t>Current thickness (cm)</t>
  </si>
  <si>
    <t>Current thickness (m)</t>
  </si>
  <si>
    <t>Froude Number</t>
  </si>
  <si>
    <t>Asymmetrical cross stratified</t>
  </si>
  <si>
    <t>Elongate</t>
  </si>
  <si>
    <t>Lunate</t>
  </si>
  <si>
    <t>Cross Stratified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</si>
</sst>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17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B774-888F-4DCA-AC21-2B89A8EC3665}">
  <dimension ref="A1:K21"/>
  <sheetViews>
    <sheetView workbookViewId="0">
      <selection activeCell="J12" sqref="J12"/>
    </sheetView>
  </sheetViews>
  <sheetFormatPr defaultRowHeight="14.4" x14ac:dyDescent="0.3"/>
  <cols>
    <col min="1" max="1" width="17" bestFit="1" customWidth="1"/>
    <col min="2" max="2" width="4" bestFit="1" customWidth="1"/>
    <col min="3" max="3" width="25.5546875" bestFit="1" customWidth="1"/>
    <col min="4" max="4" width="19" bestFit="1" customWidth="1"/>
    <col min="5" max="5" width="18.109375" bestFit="1" customWidth="1"/>
    <col min="6" max="6" width="13.21875" bestFit="1" customWidth="1"/>
    <col min="7" max="7" width="12.21875" bestFit="1" customWidth="1"/>
    <col min="8" max="8" width="21.6640625" bestFit="1" customWidth="1"/>
    <col min="9" max="9" width="19.21875" bestFit="1" customWidth="1"/>
    <col min="10" max="10" width="10" bestFit="1" customWidth="1"/>
    <col min="11" max="11" width="10.6640625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11</v>
      </c>
    </row>
    <row r="2" spans="1:11" x14ac:dyDescent="0.3">
      <c r="A2">
        <v>6</v>
      </c>
      <c r="B2">
        <v>2</v>
      </c>
      <c r="C2">
        <v>90</v>
      </c>
      <c r="D2">
        <v>160</v>
      </c>
      <c r="E2">
        <f>D2/100</f>
        <v>1.6</v>
      </c>
      <c r="F2">
        <f>6-4</f>
        <v>2</v>
      </c>
      <c r="G2">
        <f>E2/F2</f>
        <v>0.8</v>
      </c>
      <c r="H2">
        <f>AVERAGE(E2,E4)</f>
        <v>1.65</v>
      </c>
      <c r="I2">
        <f>AVERAGE(G2:G4)</f>
        <v>0.92666666666666664</v>
      </c>
      <c r="J2">
        <v>0.30435724623102628</v>
      </c>
      <c r="K2">
        <v>0.1778576209593882</v>
      </c>
    </row>
    <row r="3" spans="1:11" x14ac:dyDescent="0.3">
      <c r="A3">
        <v>7</v>
      </c>
      <c r="B3">
        <v>2</v>
      </c>
      <c r="C3">
        <v>90</v>
      </c>
      <c r="D3">
        <v>113</v>
      </c>
      <c r="E3">
        <f t="shared" ref="E3:E21" si="0">D3/100</f>
        <v>1.1299999999999999</v>
      </c>
      <c r="F3">
        <v>1</v>
      </c>
      <c r="G3">
        <f t="shared" ref="G3:G21" si="1">E3/F3</f>
        <v>1.1299999999999999</v>
      </c>
    </row>
    <row r="4" spans="1:11" x14ac:dyDescent="0.3">
      <c r="A4">
        <v>8</v>
      </c>
      <c r="B4">
        <v>2</v>
      </c>
      <c r="C4">
        <v>90</v>
      </c>
      <c r="D4">
        <v>170</v>
      </c>
      <c r="E4">
        <f t="shared" si="0"/>
        <v>1.7</v>
      </c>
      <c r="F4">
        <v>2</v>
      </c>
      <c r="G4">
        <f t="shared" si="1"/>
        <v>0.85</v>
      </c>
    </row>
    <row r="5" spans="1:11" x14ac:dyDescent="0.3">
      <c r="A5">
        <v>9</v>
      </c>
      <c r="B5" s="1" t="s">
        <v>9</v>
      </c>
      <c r="C5">
        <v>100</v>
      </c>
      <c r="D5">
        <v>140</v>
      </c>
      <c r="E5">
        <f t="shared" si="0"/>
        <v>1.4</v>
      </c>
      <c r="F5">
        <v>2</v>
      </c>
      <c r="G5">
        <f t="shared" si="1"/>
        <v>0.7</v>
      </c>
      <c r="H5">
        <f>AVERAGE(E5,E9)</f>
        <v>1.56</v>
      </c>
      <c r="I5">
        <f>AVERAGE(G5,G9)</f>
        <v>0.78</v>
      </c>
      <c r="J5">
        <v>0.22627416997969257</v>
      </c>
      <c r="K5">
        <v>0.11313708498984629</v>
      </c>
    </row>
    <row r="6" spans="1:11" x14ac:dyDescent="0.3">
      <c r="A6">
        <v>10</v>
      </c>
      <c r="B6">
        <v>3</v>
      </c>
      <c r="C6">
        <v>90</v>
      </c>
      <c r="D6">
        <v>140</v>
      </c>
      <c r="E6">
        <f t="shared" si="0"/>
        <v>1.4</v>
      </c>
      <c r="F6">
        <f>7.1-5.1</f>
        <v>2</v>
      </c>
      <c r="G6">
        <f t="shared" si="1"/>
        <v>0.7</v>
      </c>
      <c r="H6">
        <f>AVERAGE(E6:E8)</f>
        <v>1.54</v>
      </c>
      <c r="I6">
        <f>AVERAGE(G6:G8)</f>
        <v>0.75603174603174617</v>
      </c>
      <c r="J6">
        <v>0.19287301521985883</v>
      </c>
      <c r="K6">
        <v>7.2634788822169311E-2</v>
      </c>
    </row>
    <row r="7" spans="1:11" x14ac:dyDescent="0.3">
      <c r="A7">
        <v>11</v>
      </c>
      <c r="B7">
        <v>3</v>
      </c>
      <c r="C7">
        <v>90</v>
      </c>
      <c r="D7">
        <v>146</v>
      </c>
      <c r="E7">
        <f t="shared" si="0"/>
        <v>1.46</v>
      </c>
      <c r="F7">
        <v>2</v>
      </c>
      <c r="G7">
        <f t="shared" si="1"/>
        <v>0.73</v>
      </c>
    </row>
    <row r="8" spans="1:11" x14ac:dyDescent="0.3">
      <c r="A8">
        <v>12</v>
      </c>
      <c r="B8">
        <v>3</v>
      </c>
      <c r="C8">
        <v>90</v>
      </c>
      <c r="D8">
        <v>176</v>
      </c>
      <c r="E8">
        <f t="shared" si="0"/>
        <v>1.76</v>
      </c>
      <c r="F8">
        <f>6.3-4.2</f>
        <v>2.0999999999999996</v>
      </c>
      <c r="G8">
        <f t="shared" si="1"/>
        <v>0.83809523809523823</v>
      </c>
    </row>
    <row r="9" spans="1:11" x14ac:dyDescent="0.3">
      <c r="A9">
        <v>13</v>
      </c>
      <c r="B9" s="1" t="s">
        <v>9</v>
      </c>
      <c r="C9">
        <v>100</v>
      </c>
      <c r="D9">
        <v>172</v>
      </c>
      <c r="E9">
        <f t="shared" si="0"/>
        <v>1.72</v>
      </c>
      <c r="F9">
        <v>2</v>
      </c>
      <c r="G9">
        <f t="shared" si="1"/>
        <v>0.86</v>
      </c>
    </row>
    <row r="10" spans="1:11" x14ac:dyDescent="0.3">
      <c r="A10">
        <v>14</v>
      </c>
      <c r="B10">
        <v>4</v>
      </c>
      <c r="C10">
        <v>90</v>
      </c>
      <c r="D10">
        <v>156</v>
      </c>
      <c r="E10">
        <f t="shared" si="0"/>
        <v>1.56</v>
      </c>
      <c r="F10">
        <v>2</v>
      </c>
      <c r="G10">
        <f t="shared" si="1"/>
        <v>0.78</v>
      </c>
      <c r="H10">
        <f>AVERAGE(E10:E13)</f>
        <v>1.4849999999999999</v>
      </c>
      <c r="I10">
        <f>AVERAGE(G10:G13)</f>
        <v>0.7560459375123435</v>
      </c>
      <c r="J10">
        <v>5.1961524227066368E-2</v>
      </c>
      <c r="K10">
        <v>2.7410589767138751E-2</v>
      </c>
    </row>
    <row r="11" spans="1:11" x14ac:dyDescent="0.3">
      <c r="A11">
        <v>15</v>
      </c>
      <c r="B11">
        <v>4</v>
      </c>
      <c r="C11">
        <v>90</v>
      </c>
      <c r="D11">
        <v>144</v>
      </c>
      <c r="E11">
        <f t="shared" si="0"/>
        <v>1.44</v>
      </c>
      <c r="F11">
        <f>6.14-4.2</f>
        <v>1.9399999999999995</v>
      </c>
      <c r="G11">
        <f t="shared" si="1"/>
        <v>0.74226804123711354</v>
      </c>
    </row>
    <row r="12" spans="1:11" x14ac:dyDescent="0.3">
      <c r="A12">
        <v>16</v>
      </c>
      <c r="B12">
        <v>4</v>
      </c>
      <c r="C12">
        <v>90</v>
      </c>
      <c r="D12">
        <v>147</v>
      </c>
      <c r="E12">
        <f t="shared" si="0"/>
        <v>1.47</v>
      </c>
      <c r="F12">
        <f>5.18-3.29</f>
        <v>1.8899999999999997</v>
      </c>
      <c r="G12">
        <f t="shared" si="1"/>
        <v>0.7777777777777779</v>
      </c>
    </row>
    <row r="13" spans="1:11" x14ac:dyDescent="0.3">
      <c r="A13">
        <v>17</v>
      </c>
      <c r="B13">
        <v>4</v>
      </c>
      <c r="C13">
        <v>90</v>
      </c>
      <c r="D13">
        <v>147</v>
      </c>
      <c r="E13">
        <f t="shared" si="0"/>
        <v>1.47</v>
      </c>
      <c r="F13">
        <f>5.28-3.25</f>
        <v>2.0300000000000002</v>
      </c>
      <c r="G13">
        <f t="shared" si="1"/>
        <v>0.72413793103448265</v>
      </c>
    </row>
    <row r="14" spans="1:11" x14ac:dyDescent="0.3">
      <c r="A14">
        <v>18</v>
      </c>
      <c r="B14">
        <v>5</v>
      </c>
      <c r="C14">
        <v>80</v>
      </c>
      <c r="D14">
        <v>147</v>
      </c>
      <c r="E14">
        <f t="shared" si="0"/>
        <v>1.47</v>
      </c>
      <c r="F14">
        <v>2</v>
      </c>
      <c r="G14">
        <f t="shared" si="1"/>
        <v>0.73499999999999999</v>
      </c>
      <c r="H14">
        <f>AVERAGE(E14:E17)</f>
        <v>1.42</v>
      </c>
      <c r="I14">
        <f>AVERAGE(G14:G17)</f>
        <v>0.71</v>
      </c>
      <c r="J14">
        <v>6.2716292407422561E-2</v>
      </c>
      <c r="K14">
        <v>3.135814620371128E-2</v>
      </c>
    </row>
    <row r="15" spans="1:11" x14ac:dyDescent="0.3">
      <c r="A15">
        <v>19</v>
      </c>
      <c r="B15">
        <v>5</v>
      </c>
      <c r="C15">
        <v>80</v>
      </c>
      <c r="D15">
        <v>134</v>
      </c>
      <c r="E15">
        <f t="shared" si="0"/>
        <v>1.34</v>
      </c>
      <c r="F15">
        <v>2</v>
      </c>
      <c r="G15">
        <f t="shared" si="1"/>
        <v>0.67</v>
      </c>
    </row>
    <row r="16" spans="1:11" x14ac:dyDescent="0.3">
      <c r="A16">
        <v>20</v>
      </c>
      <c r="B16">
        <v>5</v>
      </c>
      <c r="C16">
        <v>80</v>
      </c>
      <c r="D16">
        <v>147</v>
      </c>
      <c r="E16">
        <f t="shared" si="0"/>
        <v>1.47</v>
      </c>
      <c r="F16">
        <v>2</v>
      </c>
      <c r="G16">
        <f t="shared" si="1"/>
        <v>0.73499999999999999</v>
      </c>
    </row>
    <row r="17" spans="1:11" x14ac:dyDescent="0.3">
      <c r="A17">
        <v>21</v>
      </c>
      <c r="B17">
        <v>5</v>
      </c>
      <c r="C17">
        <v>80</v>
      </c>
      <c r="D17">
        <v>140</v>
      </c>
      <c r="E17">
        <f t="shared" si="0"/>
        <v>1.4</v>
      </c>
      <c r="F17">
        <v>2</v>
      </c>
      <c r="G17">
        <f t="shared" si="1"/>
        <v>0.7</v>
      </c>
    </row>
    <row r="18" spans="1:11" x14ac:dyDescent="0.3">
      <c r="A18">
        <v>22</v>
      </c>
      <c r="B18">
        <v>1</v>
      </c>
      <c r="C18">
        <v>85</v>
      </c>
      <c r="D18">
        <v>163</v>
      </c>
      <c r="E18">
        <f t="shared" si="0"/>
        <v>1.63</v>
      </c>
      <c r="F18">
        <f>6.11-4.16</f>
        <v>1.9500000000000002</v>
      </c>
      <c r="G18">
        <f t="shared" si="1"/>
        <v>0.83589743589743581</v>
      </c>
      <c r="H18">
        <f>AVERAGE(E18:E21)</f>
        <v>1.57</v>
      </c>
      <c r="I18">
        <f>AVERAGE(G18:G21)</f>
        <v>0.7199130036630037</v>
      </c>
      <c r="J18">
        <v>4.5460605656619461E-2</v>
      </c>
      <c r="K18">
        <v>0.10925116993568161</v>
      </c>
    </row>
    <row r="19" spans="1:11" x14ac:dyDescent="0.3">
      <c r="A19">
        <v>23</v>
      </c>
      <c r="B19">
        <v>1</v>
      </c>
      <c r="C19">
        <v>85</v>
      </c>
      <c r="D19">
        <v>158</v>
      </c>
      <c r="E19">
        <f t="shared" si="0"/>
        <v>1.58</v>
      </c>
      <c r="F19">
        <f>7-4.27</f>
        <v>2.7300000000000004</v>
      </c>
      <c r="G19">
        <f t="shared" si="1"/>
        <v>0.5787545787545787</v>
      </c>
    </row>
    <row r="20" spans="1:11" x14ac:dyDescent="0.3">
      <c r="A20">
        <v>24</v>
      </c>
      <c r="B20">
        <v>1</v>
      </c>
      <c r="C20">
        <v>85</v>
      </c>
      <c r="D20">
        <v>154</v>
      </c>
      <c r="E20">
        <f t="shared" si="0"/>
        <v>1.54</v>
      </c>
      <c r="F20">
        <f>5.3-3.1</f>
        <v>2.1999999999999997</v>
      </c>
      <c r="G20">
        <f t="shared" si="1"/>
        <v>0.70000000000000007</v>
      </c>
    </row>
    <row r="21" spans="1:11" x14ac:dyDescent="0.3">
      <c r="A21">
        <v>25</v>
      </c>
      <c r="B21">
        <v>1</v>
      </c>
      <c r="C21">
        <v>85</v>
      </c>
      <c r="D21">
        <v>153</v>
      </c>
      <c r="E21">
        <f t="shared" si="0"/>
        <v>1.53</v>
      </c>
      <c r="F21">
        <v>2</v>
      </c>
      <c r="G21">
        <f t="shared" si="1"/>
        <v>0.76500000000000001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53EB-518E-407D-AC92-294F09F4727B}">
  <dimension ref="A1:D20"/>
  <sheetViews>
    <sheetView workbookViewId="0">
      <selection activeCell="A2" sqref="A2:C20"/>
    </sheetView>
  </sheetViews>
  <sheetFormatPr defaultRowHeight="14.4" x14ac:dyDescent="0.3"/>
  <cols>
    <col min="1" max="1" width="11" bestFit="1" customWidth="1"/>
    <col min="2" max="2" width="16.44140625" bestFit="1" customWidth="1"/>
    <col min="3" max="3" width="15.77734375" bestFit="1" customWidth="1"/>
    <col min="4" max="4" width="7.5546875" bestFit="1" customWidth="1"/>
    <col min="6" max="6" width="14.77734375" bestFit="1" customWidth="1"/>
    <col min="7" max="7" width="20.21875" bestFit="1" customWidth="1"/>
    <col min="8" max="8" width="11.21875" bestFit="1" customWidth="1"/>
    <col min="10" max="10" width="14.77734375" bestFit="1" customWidth="1"/>
    <col min="11" max="11" width="20.21875" bestFit="1" customWidth="1"/>
    <col min="12" max="12" width="11.21875" bestFit="1" customWidth="1"/>
    <col min="14" max="14" width="14.77734375" bestFit="1" customWidth="1"/>
    <col min="15" max="15" width="20.21875" bestFit="1" customWidth="1"/>
    <col min="16" max="16" width="11.21875" bestFit="1" customWidth="1"/>
    <col min="18" max="18" width="14.77734375" bestFit="1" customWidth="1"/>
    <col min="19" max="19" width="20.21875" bestFit="1" customWidth="1"/>
    <col min="20" max="20" width="11.21875" bestFit="1" customWidth="1"/>
    <col min="22" max="22" width="14.77734375" bestFit="1" customWidth="1"/>
    <col min="23" max="23" width="20.21875" bestFit="1" customWidth="1"/>
    <col min="24" max="24" width="11.21875" bestFit="1" customWidth="1"/>
  </cols>
  <sheetData>
    <row r="1" spans="1:4" x14ac:dyDescent="0.3">
      <c r="A1" t="s">
        <v>153</v>
      </c>
      <c r="B1" t="s">
        <v>154</v>
      </c>
      <c r="C1" t="s">
        <v>156</v>
      </c>
      <c r="D1" t="s">
        <v>155</v>
      </c>
    </row>
    <row r="2" spans="1:4" x14ac:dyDescent="0.3">
      <c r="A2">
        <v>0</v>
      </c>
      <c r="B2">
        <v>100</v>
      </c>
      <c r="D2">
        <v>1.4</v>
      </c>
    </row>
    <row r="3" spans="1:4" x14ac:dyDescent="0.3">
      <c r="A3">
        <v>0</v>
      </c>
      <c r="B3">
        <v>100</v>
      </c>
      <c r="D3">
        <v>1.72</v>
      </c>
    </row>
    <row r="4" spans="1:4" x14ac:dyDescent="0.3">
      <c r="A4">
        <v>1</v>
      </c>
      <c r="B4">
        <v>85</v>
      </c>
      <c r="C4">
        <v>0.96799999999999997</v>
      </c>
      <c r="D4">
        <v>1.63</v>
      </c>
    </row>
    <row r="5" spans="1:4" x14ac:dyDescent="0.3">
      <c r="A5">
        <v>1</v>
      </c>
      <c r="B5">
        <v>85</v>
      </c>
      <c r="C5">
        <v>0.96799999999999997</v>
      </c>
      <c r="D5">
        <v>1.58</v>
      </c>
    </row>
    <row r="6" spans="1:4" x14ac:dyDescent="0.3">
      <c r="A6">
        <v>1</v>
      </c>
      <c r="B6">
        <v>85</v>
      </c>
      <c r="C6">
        <v>0.96799999999999997</v>
      </c>
      <c r="D6">
        <v>1.54</v>
      </c>
    </row>
    <row r="7" spans="1:4" x14ac:dyDescent="0.3">
      <c r="A7">
        <v>1</v>
      </c>
      <c r="B7">
        <v>85</v>
      </c>
      <c r="C7">
        <v>0.96799999999999997</v>
      </c>
      <c r="D7">
        <v>1.53</v>
      </c>
    </row>
    <row r="8" spans="1:4" x14ac:dyDescent="0.3">
      <c r="A8">
        <v>2</v>
      </c>
      <c r="B8">
        <v>90</v>
      </c>
      <c r="C8">
        <v>0.53500000000000003</v>
      </c>
      <c r="D8">
        <v>1.6</v>
      </c>
    </row>
    <row r="9" spans="1:4" x14ac:dyDescent="0.3">
      <c r="A9">
        <v>2</v>
      </c>
      <c r="B9">
        <v>90</v>
      </c>
      <c r="C9">
        <v>0.53500000000000003</v>
      </c>
      <c r="D9">
        <v>1.7</v>
      </c>
    </row>
    <row r="10" spans="1:4" x14ac:dyDescent="0.3">
      <c r="A10">
        <v>3</v>
      </c>
      <c r="B10">
        <v>90</v>
      </c>
      <c r="C10">
        <v>0.85399999999999998</v>
      </c>
      <c r="D10">
        <v>1.4</v>
      </c>
    </row>
    <row r="11" spans="1:4" x14ac:dyDescent="0.3">
      <c r="A11">
        <v>3</v>
      </c>
      <c r="B11">
        <v>90</v>
      </c>
      <c r="C11">
        <v>0.85399999999999998</v>
      </c>
      <c r="D11">
        <v>1.46</v>
      </c>
    </row>
    <row r="12" spans="1:4" x14ac:dyDescent="0.3">
      <c r="A12">
        <v>3</v>
      </c>
      <c r="B12">
        <v>90</v>
      </c>
      <c r="C12">
        <v>0.85399999999999998</v>
      </c>
      <c r="D12">
        <v>1.76</v>
      </c>
    </row>
    <row r="13" spans="1:4" x14ac:dyDescent="0.3">
      <c r="A13">
        <v>4</v>
      </c>
      <c r="B13">
        <v>90</v>
      </c>
      <c r="C13">
        <v>0.71499999999999997</v>
      </c>
      <c r="D13">
        <v>1.56</v>
      </c>
    </row>
    <row r="14" spans="1:4" x14ac:dyDescent="0.3">
      <c r="A14">
        <v>4</v>
      </c>
      <c r="B14">
        <v>90</v>
      </c>
      <c r="C14">
        <v>0.71499999999999997</v>
      </c>
      <c r="D14">
        <v>1.44</v>
      </c>
    </row>
    <row r="15" spans="1:4" x14ac:dyDescent="0.3">
      <c r="A15">
        <v>4</v>
      </c>
      <c r="B15">
        <v>90</v>
      </c>
      <c r="C15">
        <v>0.71499999999999997</v>
      </c>
      <c r="D15">
        <v>1.47</v>
      </c>
    </row>
    <row r="16" spans="1:4" x14ac:dyDescent="0.3">
      <c r="A16">
        <v>4</v>
      </c>
      <c r="B16">
        <v>90</v>
      </c>
      <c r="C16">
        <v>0.71499999999999997</v>
      </c>
      <c r="D16">
        <v>1.47</v>
      </c>
    </row>
    <row r="17" spans="1:4" x14ac:dyDescent="0.3">
      <c r="A17">
        <v>5</v>
      </c>
      <c r="B17">
        <v>80</v>
      </c>
      <c r="C17">
        <v>0.93400000000000005</v>
      </c>
      <c r="D17">
        <v>1.47</v>
      </c>
    </row>
    <row r="18" spans="1:4" x14ac:dyDescent="0.3">
      <c r="A18">
        <v>5</v>
      </c>
      <c r="B18">
        <v>80</v>
      </c>
      <c r="C18">
        <v>0.93400000000000005</v>
      </c>
      <c r="D18">
        <v>1.34</v>
      </c>
    </row>
    <row r="19" spans="1:4" x14ac:dyDescent="0.3">
      <c r="A19">
        <v>5</v>
      </c>
      <c r="B19">
        <v>80</v>
      </c>
      <c r="C19">
        <v>0.93400000000000005</v>
      </c>
      <c r="D19">
        <v>1.47</v>
      </c>
    </row>
    <row r="20" spans="1:4" x14ac:dyDescent="0.3">
      <c r="A20">
        <v>5</v>
      </c>
      <c r="B20">
        <v>80</v>
      </c>
      <c r="C20">
        <v>0.93400000000000005</v>
      </c>
      <c r="D20">
        <v>1.4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AF2A-DE9E-4C55-B994-536F5E7B1607}">
  <dimension ref="A1:D18"/>
  <sheetViews>
    <sheetView workbookViewId="0">
      <selection activeCell="F6" sqref="F6"/>
    </sheetView>
  </sheetViews>
  <sheetFormatPr defaultRowHeight="14.4" x14ac:dyDescent="0.3"/>
  <cols>
    <col min="1" max="1" width="11" bestFit="1" customWidth="1"/>
    <col min="2" max="2" width="16.44140625" bestFit="1" customWidth="1"/>
    <col min="3" max="3" width="15.77734375" bestFit="1" customWidth="1"/>
  </cols>
  <sheetData>
    <row r="1" spans="1:4" x14ac:dyDescent="0.3">
      <c r="A1" t="s">
        <v>153</v>
      </c>
      <c r="B1" t="s">
        <v>154</v>
      </c>
      <c r="C1" t="s">
        <v>156</v>
      </c>
      <c r="D1" t="s">
        <v>157</v>
      </c>
    </row>
    <row r="2" spans="1:4" x14ac:dyDescent="0.3">
      <c r="A2">
        <v>1</v>
      </c>
      <c r="B2">
        <v>85</v>
      </c>
      <c r="C2">
        <v>0.96799999999999997</v>
      </c>
      <c r="D2">
        <v>0.83589743599999999</v>
      </c>
    </row>
    <row r="3" spans="1:4" x14ac:dyDescent="0.3">
      <c r="A3">
        <v>1</v>
      </c>
      <c r="B3">
        <v>85</v>
      </c>
      <c r="C3">
        <v>0.96799999999999997</v>
      </c>
      <c r="D3">
        <v>0.57875457900000005</v>
      </c>
    </row>
    <row r="4" spans="1:4" x14ac:dyDescent="0.3">
      <c r="A4">
        <v>1</v>
      </c>
      <c r="B4">
        <v>85</v>
      </c>
      <c r="C4">
        <v>0.96799999999999997</v>
      </c>
      <c r="D4">
        <v>0.7</v>
      </c>
    </row>
    <row r="5" spans="1:4" x14ac:dyDescent="0.3">
      <c r="A5">
        <v>1</v>
      </c>
      <c r="B5">
        <v>85</v>
      </c>
      <c r="C5">
        <v>0.96799999999999997</v>
      </c>
      <c r="D5">
        <v>0.76500000000000001</v>
      </c>
    </row>
    <row r="6" spans="1:4" x14ac:dyDescent="0.3">
      <c r="A6">
        <v>2</v>
      </c>
      <c r="B6">
        <v>90</v>
      </c>
      <c r="C6">
        <v>0.53500000000000003</v>
      </c>
      <c r="D6">
        <v>0.8</v>
      </c>
    </row>
    <row r="7" spans="1:4" x14ac:dyDescent="0.3">
      <c r="A7">
        <v>2</v>
      </c>
      <c r="B7">
        <v>90</v>
      </c>
      <c r="C7">
        <v>0.53500000000000003</v>
      </c>
      <c r="D7">
        <v>0.85</v>
      </c>
    </row>
    <row r="8" spans="1:4" x14ac:dyDescent="0.3">
      <c r="A8">
        <v>3</v>
      </c>
      <c r="B8">
        <v>90</v>
      </c>
      <c r="C8">
        <v>0.85399999999999998</v>
      </c>
      <c r="D8">
        <v>0.7</v>
      </c>
    </row>
    <row r="9" spans="1:4" x14ac:dyDescent="0.3">
      <c r="A9">
        <v>3</v>
      </c>
      <c r="B9">
        <v>90</v>
      </c>
      <c r="C9">
        <v>0.85399999999999998</v>
      </c>
      <c r="D9">
        <v>0.73</v>
      </c>
    </row>
    <row r="10" spans="1:4" x14ac:dyDescent="0.3">
      <c r="A10">
        <v>3</v>
      </c>
      <c r="B10">
        <v>90</v>
      </c>
      <c r="C10">
        <v>0.85399999999999998</v>
      </c>
      <c r="D10">
        <v>0.83809523799999996</v>
      </c>
    </row>
    <row r="11" spans="1:4" x14ac:dyDescent="0.3">
      <c r="A11">
        <v>4</v>
      </c>
      <c r="B11">
        <v>90</v>
      </c>
      <c r="C11">
        <v>0.71499999999999997</v>
      </c>
      <c r="D11">
        <v>0.78</v>
      </c>
    </row>
    <row r="12" spans="1:4" x14ac:dyDescent="0.3">
      <c r="A12">
        <v>4</v>
      </c>
      <c r="B12">
        <v>90</v>
      </c>
      <c r="C12">
        <v>0.71499999999999997</v>
      </c>
      <c r="D12">
        <v>0.74226804099999999</v>
      </c>
    </row>
    <row r="13" spans="1:4" x14ac:dyDescent="0.3">
      <c r="A13">
        <v>4</v>
      </c>
      <c r="B13">
        <v>90</v>
      </c>
      <c r="C13">
        <v>0.71499999999999997</v>
      </c>
      <c r="D13">
        <v>0.77777777800000003</v>
      </c>
    </row>
    <row r="14" spans="1:4" x14ac:dyDescent="0.3">
      <c r="A14">
        <v>4</v>
      </c>
      <c r="B14">
        <v>90</v>
      </c>
      <c r="C14">
        <v>0.71499999999999997</v>
      </c>
      <c r="D14">
        <v>0.72413793100000001</v>
      </c>
    </row>
    <row r="15" spans="1:4" x14ac:dyDescent="0.3">
      <c r="A15">
        <v>5</v>
      </c>
      <c r="B15">
        <v>80</v>
      </c>
      <c r="C15">
        <v>0.93400000000000005</v>
      </c>
      <c r="D15">
        <v>0.73499999999999999</v>
      </c>
    </row>
    <row r="16" spans="1:4" x14ac:dyDescent="0.3">
      <c r="A16">
        <v>5</v>
      </c>
      <c r="B16">
        <v>80</v>
      </c>
      <c r="C16">
        <v>0.93400000000000005</v>
      </c>
      <c r="D16">
        <v>0.67</v>
      </c>
    </row>
    <row r="17" spans="1:4" x14ac:dyDescent="0.3">
      <c r="A17">
        <v>5</v>
      </c>
      <c r="B17">
        <v>80</v>
      </c>
      <c r="C17">
        <v>0.93400000000000005</v>
      </c>
      <c r="D17">
        <v>0.73499999999999999</v>
      </c>
    </row>
    <row r="18" spans="1:4" x14ac:dyDescent="0.3">
      <c r="A18">
        <v>5</v>
      </c>
      <c r="B18">
        <v>80</v>
      </c>
      <c r="C18">
        <v>0.93400000000000005</v>
      </c>
      <c r="D18">
        <v>0.7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9F4E-4489-4A18-B513-8239C9417A1C}">
  <dimension ref="A1:CU19"/>
  <sheetViews>
    <sheetView workbookViewId="0">
      <selection activeCell="B19" sqref="B19"/>
    </sheetView>
  </sheetViews>
  <sheetFormatPr defaultRowHeight="14.4" x14ac:dyDescent="0.3"/>
  <cols>
    <col min="1" max="1" width="21.33203125" bestFit="1" customWidth="1"/>
    <col min="2" max="2" width="15.33203125" bestFit="1" customWidth="1"/>
    <col min="3" max="3" width="19.88671875" bestFit="1" customWidth="1"/>
    <col min="4" max="4" width="20.44140625" bestFit="1" customWidth="1"/>
    <col min="6" max="6" width="21.33203125" bestFit="1" customWidth="1"/>
    <col min="7" max="7" width="15.33203125" bestFit="1" customWidth="1"/>
    <col min="8" max="8" width="19.88671875" bestFit="1" customWidth="1"/>
    <col min="9" max="9" width="20.44140625" bestFit="1" customWidth="1"/>
    <col min="11" max="11" width="22.33203125" bestFit="1" customWidth="1"/>
    <col min="12" max="12" width="16.33203125" bestFit="1" customWidth="1"/>
    <col min="13" max="13" width="20.88671875" bestFit="1" customWidth="1"/>
    <col min="14" max="14" width="21.5546875" bestFit="1" customWidth="1"/>
    <col min="16" max="16" width="22.33203125" bestFit="1" customWidth="1"/>
    <col min="17" max="17" width="16.33203125" bestFit="1" customWidth="1"/>
    <col min="18" max="18" width="20.88671875" bestFit="1" customWidth="1"/>
    <col min="19" max="19" width="21.5546875" bestFit="1" customWidth="1"/>
    <col min="21" max="21" width="22.33203125" bestFit="1" customWidth="1"/>
    <col min="22" max="22" width="16.33203125" bestFit="1" customWidth="1"/>
    <col min="23" max="23" width="20.88671875" bestFit="1" customWidth="1"/>
    <col min="24" max="24" width="21.5546875" bestFit="1" customWidth="1"/>
    <col min="26" max="26" width="22.33203125" bestFit="1" customWidth="1"/>
    <col min="27" max="27" width="16.33203125" bestFit="1" customWidth="1"/>
    <col min="28" max="28" width="20.88671875" bestFit="1" customWidth="1"/>
    <col min="29" max="29" width="21.5546875" bestFit="1" customWidth="1"/>
    <col min="31" max="31" width="22.33203125" bestFit="1" customWidth="1"/>
    <col min="32" max="32" width="16.33203125" bestFit="1" customWidth="1"/>
    <col min="33" max="33" width="20.88671875" bestFit="1" customWidth="1"/>
    <col min="34" max="34" width="21.5546875" bestFit="1" customWidth="1"/>
    <col min="36" max="36" width="22.33203125" bestFit="1" customWidth="1"/>
    <col min="37" max="37" width="16.33203125" bestFit="1" customWidth="1"/>
    <col min="38" max="38" width="20.88671875" bestFit="1" customWidth="1"/>
    <col min="39" max="39" width="21.5546875" bestFit="1" customWidth="1"/>
    <col min="41" max="41" width="22.33203125" bestFit="1" customWidth="1"/>
    <col min="42" max="42" width="16.33203125" bestFit="1" customWidth="1"/>
    <col min="43" max="43" width="20.88671875" bestFit="1" customWidth="1"/>
    <col min="44" max="44" width="21.5546875" bestFit="1" customWidth="1"/>
    <col min="46" max="46" width="22.33203125" bestFit="1" customWidth="1"/>
    <col min="47" max="47" width="16.33203125" bestFit="1" customWidth="1"/>
    <col min="48" max="48" width="20.88671875" bestFit="1" customWidth="1"/>
    <col min="49" max="49" width="21.5546875" bestFit="1" customWidth="1"/>
    <col min="51" max="51" width="22.33203125" bestFit="1" customWidth="1"/>
    <col min="52" max="52" width="16.33203125" bestFit="1" customWidth="1"/>
    <col min="53" max="53" width="20.88671875" bestFit="1" customWidth="1"/>
    <col min="54" max="54" width="21.5546875" bestFit="1" customWidth="1"/>
    <col min="56" max="56" width="22.33203125" bestFit="1" customWidth="1"/>
    <col min="57" max="57" width="16.33203125" bestFit="1" customWidth="1"/>
    <col min="58" max="58" width="20.88671875" bestFit="1" customWidth="1"/>
    <col min="59" max="59" width="21.5546875" bestFit="1" customWidth="1"/>
    <col min="61" max="61" width="22.33203125" bestFit="1" customWidth="1"/>
    <col min="62" max="62" width="16.33203125" bestFit="1" customWidth="1"/>
    <col min="63" max="63" width="20.88671875" bestFit="1" customWidth="1"/>
    <col min="64" max="64" width="21.5546875" bestFit="1" customWidth="1"/>
    <col min="66" max="66" width="22.33203125" bestFit="1" customWidth="1"/>
    <col min="67" max="67" width="16.33203125" bestFit="1" customWidth="1"/>
    <col min="68" max="68" width="20.88671875" bestFit="1" customWidth="1"/>
    <col min="69" max="69" width="21.5546875" bestFit="1" customWidth="1"/>
    <col min="71" max="71" width="23.88671875" bestFit="1" customWidth="1"/>
    <col min="72" max="72" width="18" bestFit="1" customWidth="1"/>
    <col min="73" max="73" width="22.5546875" bestFit="1" customWidth="1"/>
    <col min="74" max="74" width="23.109375" bestFit="1" customWidth="1"/>
    <col min="76" max="76" width="23.88671875" bestFit="1" customWidth="1"/>
    <col min="77" max="77" width="18" bestFit="1" customWidth="1"/>
    <col min="78" max="78" width="22.5546875" bestFit="1" customWidth="1"/>
    <col min="79" max="79" width="23.109375" bestFit="1" customWidth="1"/>
    <col min="81" max="81" width="23.88671875" bestFit="1" customWidth="1"/>
    <col min="82" max="82" width="18" bestFit="1" customWidth="1"/>
    <col min="83" max="83" width="22.5546875" bestFit="1" customWidth="1"/>
    <col min="84" max="84" width="23.109375" bestFit="1" customWidth="1"/>
    <col min="86" max="86" width="22.33203125" bestFit="1" customWidth="1"/>
    <col min="87" max="87" width="16.33203125" bestFit="1" customWidth="1"/>
    <col min="88" max="88" width="20.88671875" bestFit="1" customWidth="1"/>
    <col min="89" max="89" width="21.5546875" bestFit="1" customWidth="1"/>
    <col min="91" max="91" width="22.33203125" bestFit="1" customWidth="1"/>
    <col min="92" max="92" width="16.33203125" bestFit="1" customWidth="1"/>
    <col min="93" max="93" width="20.88671875" bestFit="1" customWidth="1"/>
    <col min="94" max="94" width="21.5546875" bestFit="1" customWidth="1"/>
    <col min="96" max="96" width="22.33203125" bestFit="1" customWidth="1"/>
    <col min="97" max="97" width="16.33203125" bestFit="1" customWidth="1"/>
    <col min="98" max="98" width="20.88671875" bestFit="1" customWidth="1"/>
    <col min="99" max="99" width="21.5546875" bestFit="1" customWidth="1"/>
  </cols>
  <sheetData>
    <row r="1" spans="1:99" x14ac:dyDescent="0.3">
      <c r="A1" t="s">
        <v>23</v>
      </c>
      <c r="B1" t="s">
        <v>24</v>
      </c>
      <c r="C1" t="s">
        <v>25</v>
      </c>
      <c r="D1" t="s">
        <v>26</v>
      </c>
      <c r="F1" t="s">
        <v>32</v>
      </c>
      <c r="G1" t="s">
        <v>33</v>
      </c>
      <c r="H1" t="s">
        <v>34</v>
      </c>
      <c r="I1" t="s">
        <v>35</v>
      </c>
      <c r="K1" t="s">
        <v>38</v>
      </c>
      <c r="L1" t="s">
        <v>39</v>
      </c>
      <c r="M1" t="s">
        <v>40</v>
      </c>
      <c r="N1" t="s">
        <v>41</v>
      </c>
      <c r="P1" t="s">
        <v>44</v>
      </c>
      <c r="Q1" t="s">
        <v>45</v>
      </c>
      <c r="R1" t="s">
        <v>46</v>
      </c>
      <c r="S1" t="s">
        <v>47</v>
      </c>
      <c r="U1" t="s">
        <v>50</v>
      </c>
      <c r="V1" t="s">
        <v>51</v>
      </c>
      <c r="W1" t="s">
        <v>52</v>
      </c>
      <c r="X1" t="s">
        <v>53</v>
      </c>
      <c r="Z1" t="s">
        <v>56</v>
      </c>
      <c r="AA1" t="s">
        <v>57</v>
      </c>
      <c r="AB1" t="s">
        <v>58</v>
      </c>
      <c r="AC1" t="s">
        <v>59</v>
      </c>
      <c r="AE1" t="s">
        <v>62</v>
      </c>
      <c r="AF1" t="s">
        <v>63</v>
      </c>
      <c r="AG1" t="s">
        <v>64</v>
      </c>
      <c r="AH1" t="s">
        <v>65</v>
      </c>
      <c r="AJ1" t="s">
        <v>68</v>
      </c>
      <c r="AK1" t="s">
        <v>69</v>
      </c>
      <c r="AL1" t="s">
        <v>70</v>
      </c>
      <c r="AM1" t="s">
        <v>71</v>
      </c>
      <c r="AO1" t="s">
        <v>74</v>
      </c>
      <c r="AP1" t="s">
        <v>75</v>
      </c>
      <c r="AQ1" t="s">
        <v>76</v>
      </c>
      <c r="AR1" t="s">
        <v>77</v>
      </c>
      <c r="AT1" t="s">
        <v>80</v>
      </c>
      <c r="AU1" t="s">
        <v>81</v>
      </c>
      <c r="AV1" t="s">
        <v>82</v>
      </c>
      <c r="AW1" t="s">
        <v>83</v>
      </c>
      <c r="AY1" t="s">
        <v>86</v>
      </c>
      <c r="AZ1" t="s">
        <v>87</v>
      </c>
      <c r="BA1" t="s">
        <v>88</v>
      </c>
      <c r="BB1" t="s">
        <v>89</v>
      </c>
      <c r="BD1" t="s">
        <v>92</v>
      </c>
      <c r="BE1" t="s">
        <v>93</v>
      </c>
      <c r="BF1" t="s">
        <v>94</v>
      </c>
      <c r="BG1" t="s">
        <v>95</v>
      </c>
      <c r="BI1" t="s">
        <v>98</v>
      </c>
      <c r="BJ1" t="s">
        <v>99</v>
      </c>
      <c r="BK1" t="s">
        <v>100</v>
      </c>
      <c r="BL1" t="s">
        <v>101</v>
      </c>
      <c r="BN1" t="s">
        <v>104</v>
      </c>
      <c r="BO1" t="s">
        <v>105</v>
      </c>
      <c r="BP1" t="s">
        <v>106</v>
      </c>
      <c r="BQ1" t="s">
        <v>107</v>
      </c>
      <c r="BS1" t="s">
        <v>149</v>
      </c>
      <c r="BT1" t="s">
        <v>150</v>
      </c>
      <c r="BU1" t="s">
        <v>151</v>
      </c>
      <c r="BV1" t="s">
        <v>152</v>
      </c>
      <c r="BX1" t="s">
        <v>116</v>
      </c>
      <c r="BY1" t="s">
        <v>117</v>
      </c>
      <c r="BZ1" t="s">
        <v>118</v>
      </c>
      <c r="CA1" t="s">
        <v>119</v>
      </c>
      <c r="CC1" t="s">
        <v>122</v>
      </c>
      <c r="CD1" t="s">
        <v>123</v>
      </c>
      <c r="CE1" t="s">
        <v>124</v>
      </c>
      <c r="CF1" t="s">
        <v>125</v>
      </c>
      <c r="CH1" t="s">
        <v>128</v>
      </c>
      <c r="CI1" t="s">
        <v>129</v>
      </c>
      <c r="CJ1" t="s">
        <v>130</v>
      </c>
      <c r="CK1" t="s">
        <v>131</v>
      </c>
      <c r="CM1" t="s">
        <v>134</v>
      </c>
      <c r="CN1" t="s">
        <v>135</v>
      </c>
      <c r="CO1" t="s">
        <v>136</v>
      </c>
      <c r="CP1" t="s">
        <v>137</v>
      </c>
      <c r="CR1" t="s">
        <v>140</v>
      </c>
      <c r="CS1" t="s">
        <v>141</v>
      </c>
      <c r="CT1" t="s">
        <v>142</v>
      </c>
      <c r="CU1" t="s">
        <v>143</v>
      </c>
    </row>
    <row r="2" spans="1:99" x14ac:dyDescent="0.3">
      <c r="A2">
        <v>22</v>
      </c>
      <c r="B2">
        <v>1.4864583330000001</v>
      </c>
      <c r="C2">
        <v>90</v>
      </c>
      <c r="D2">
        <v>8</v>
      </c>
      <c r="F2">
        <v>22</v>
      </c>
      <c r="G2">
        <v>1.276959459</v>
      </c>
      <c r="H2">
        <v>90</v>
      </c>
      <c r="I2">
        <v>9</v>
      </c>
      <c r="K2">
        <v>22</v>
      </c>
      <c r="L2">
        <v>1.5420754720000001</v>
      </c>
      <c r="M2">
        <v>90</v>
      </c>
      <c r="N2">
        <v>10</v>
      </c>
      <c r="P2">
        <v>60</v>
      </c>
      <c r="Q2">
        <v>0.67789855099999996</v>
      </c>
      <c r="R2">
        <v>90</v>
      </c>
      <c r="S2">
        <v>11</v>
      </c>
      <c r="U2">
        <v>60</v>
      </c>
      <c r="V2">
        <v>0.66357142899999999</v>
      </c>
      <c r="W2">
        <v>90</v>
      </c>
      <c r="X2">
        <v>12</v>
      </c>
      <c r="Z2">
        <v>22</v>
      </c>
      <c r="AA2">
        <v>1.8225</v>
      </c>
      <c r="AB2">
        <v>100</v>
      </c>
      <c r="AC2">
        <v>13</v>
      </c>
      <c r="AE2">
        <v>60</v>
      </c>
      <c r="AF2">
        <v>1.4565625</v>
      </c>
      <c r="AG2">
        <v>90</v>
      </c>
      <c r="AH2">
        <v>14</v>
      </c>
      <c r="AJ2">
        <v>60</v>
      </c>
      <c r="AK2">
        <v>0.64042857099999995</v>
      </c>
      <c r="AL2">
        <v>90</v>
      </c>
      <c r="AM2">
        <v>15</v>
      </c>
      <c r="AO2">
        <v>60</v>
      </c>
      <c r="AP2">
        <v>1.882692308</v>
      </c>
      <c r="AQ2">
        <v>90</v>
      </c>
      <c r="AR2">
        <v>16</v>
      </c>
      <c r="AT2">
        <v>22</v>
      </c>
      <c r="AU2">
        <v>1.7857142859999999</v>
      </c>
      <c r="AV2">
        <v>90</v>
      </c>
      <c r="AW2">
        <v>17</v>
      </c>
      <c r="AY2">
        <v>22</v>
      </c>
      <c r="AZ2">
        <v>1.7864285710000001</v>
      </c>
      <c r="BA2">
        <v>80</v>
      </c>
      <c r="BB2">
        <v>18</v>
      </c>
      <c r="BD2">
        <v>60</v>
      </c>
      <c r="BE2">
        <v>0.82982758599999995</v>
      </c>
      <c r="BF2">
        <v>80</v>
      </c>
      <c r="BG2">
        <v>19</v>
      </c>
      <c r="BI2">
        <v>60</v>
      </c>
      <c r="BJ2">
        <v>0.92720000000000002</v>
      </c>
      <c r="BK2">
        <v>80</v>
      </c>
      <c r="BL2">
        <v>20</v>
      </c>
      <c r="BN2">
        <v>38</v>
      </c>
      <c r="BO2">
        <v>1.322142857</v>
      </c>
      <c r="BP2">
        <v>80</v>
      </c>
      <c r="BQ2">
        <v>21</v>
      </c>
      <c r="BS2">
        <v>60</v>
      </c>
      <c r="BT2">
        <v>1.073</v>
      </c>
      <c r="BU2">
        <v>85</v>
      </c>
      <c r="BV2">
        <v>22.1</v>
      </c>
      <c r="BX2">
        <v>61</v>
      </c>
      <c r="BY2">
        <v>1.39375</v>
      </c>
      <c r="BZ2">
        <v>85</v>
      </c>
      <c r="CA2">
        <v>22.2</v>
      </c>
      <c r="CC2">
        <v>72</v>
      </c>
      <c r="CD2">
        <v>2.0699999999999998</v>
      </c>
      <c r="CE2">
        <v>85</v>
      </c>
      <c r="CF2">
        <v>22.3</v>
      </c>
      <c r="CH2">
        <v>40</v>
      </c>
      <c r="CI2">
        <v>1.095</v>
      </c>
      <c r="CJ2">
        <v>85</v>
      </c>
      <c r="CK2">
        <v>23</v>
      </c>
      <c r="CM2">
        <v>58</v>
      </c>
      <c r="CN2">
        <v>1.778333333</v>
      </c>
      <c r="CO2">
        <v>85</v>
      </c>
      <c r="CP2">
        <v>24</v>
      </c>
      <c r="CR2">
        <v>22</v>
      </c>
      <c r="CS2">
        <v>1.5744444440000001</v>
      </c>
      <c r="CT2">
        <v>85</v>
      </c>
      <c r="CU2">
        <v>25</v>
      </c>
    </row>
    <row r="3" spans="1:99" x14ac:dyDescent="0.3">
      <c r="A3">
        <v>40</v>
      </c>
      <c r="B3">
        <v>1.563467742</v>
      </c>
      <c r="C3">
        <v>90</v>
      </c>
      <c r="D3">
        <v>8</v>
      </c>
      <c r="F3">
        <v>40</v>
      </c>
      <c r="G3">
        <v>1.4480303029999999</v>
      </c>
      <c r="H3">
        <v>90</v>
      </c>
      <c r="I3">
        <v>9</v>
      </c>
      <c r="K3">
        <v>40</v>
      </c>
      <c r="L3">
        <v>1.4280468749999999</v>
      </c>
      <c r="M3">
        <v>90</v>
      </c>
      <c r="N3">
        <v>10</v>
      </c>
      <c r="P3">
        <v>70</v>
      </c>
      <c r="Q3">
        <v>0.75449999999999995</v>
      </c>
      <c r="R3">
        <v>90</v>
      </c>
      <c r="S3">
        <v>11</v>
      </c>
      <c r="U3">
        <v>65</v>
      </c>
      <c r="V3">
        <v>0.85499999999999998</v>
      </c>
      <c r="W3">
        <v>90</v>
      </c>
      <c r="X3">
        <v>12</v>
      </c>
      <c r="Z3">
        <v>30</v>
      </c>
      <c r="AA3">
        <v>1.376285714</v>
      </c>
      <c r="AB3">
        <v>100</v>
      </c>
      <c r="AC3">
        <v>13</v>
      </c>
      <c r="AE3">
        <v>65</v>
      </c>
      <c r="AF3">
        <v>1.16225</v>
      </c>
      <c r="AG3">
        <v>90</v>
      </c>
      <c r="AH3">
        <v>14</v>
      </c>
      <c r="AJ3">
        <v>65</v>
      </c>
      <c r="AK3">
        <v>0.695735294</v>
      </c>
      <c r="AL3">
        <v>90</v>
      </c>
      <c r="AM3">
        <v>15</v>
      </c>
      <c r="AO3">
        <v>65</v>
      </c>
      <c r="AP3">
        <v>1.1269047619999999</v>
      </c>
      <c r="AQ3">
        <v>90</v>
      </c>
      <c r="AR3">
        <v>16</v>
      </c>
      <c r="AT3">
        <v>30</v>
      </c>
      <c r="AU3">
        <v>1.020333333</v>
      </c>
      <c r="AV3">
        <v>90</v>
      </c>
      <c r="AW3">
        <v>17</v>
      </c>
      <c r="AY3">
        <v>30</v>
      </c>
      <c r="AZ3">
        <v>1.278783784</v>
      </c>
      <c r="BA3">
        <v>80</v>
      </c>
      <c r="BB3">
        <v>18</v>
      </c>
      <c r="BD3">
        <v>65</v>
      </c>
      <c r="BE3">
        <v>0.84574074099999996</v>
      </c>
      <c r="BF3">
        <v>80</v>
      </c>
      <c r="BG3">
        <v>19</v>
      </c>
      <c r="BI3">
        <v>65</v>
      </c>
      <c r="BJ3">
        <v>0.75919354800000005</v>
      </c>
      <c r="BK3">
        <v>80</v>
      </c>
      <c r="BL3">
        <v>20</v>
      </c>
      <c r="BN3">
        <v>40</v>
      </c>
      <c r="BO3">
        <v>1.1274999999999999</v>
      </c>
      <c r="BP3">
        <v>80</v>
      </c>
      <c r="BQ3">
        <v>21</v>
      </c>
      <c r="BS3">
        <v>61</v>
      </c>
      <c r="BT3">
        <v>1.014</v>
      </c>
      <c r="BU3">
        <v>85</v>
      </c>
      <c r="BV3">
        <v>22.1</v>
      </c>
      <c r="BX3">
        <v>62</v>
      </c>
      <c r="BY3">
        <v>1.506666667</v>
      </c>
      <c r="BZ3">
        <v>85</v>
      </c>
      <c r="CA3">
        <v>22.2</v>
      </c>
      <c r="CC3">
        <v>73</v>
      </c>
      <c r="CD3">
        <v>1.6466666670000001</v>
      </c>
      <c r="CE3">
        <v>85</v>
      </c>
      <c r="CF3">
        <v>22.3</v>
      </c>
      <c r="CH3">
        <v>41</v>
      </c>
      <c r="CI3">
        <v>1.04</v>
      </c>
      <c r="CJ3">
        <v>85</v>
      </c>
      <c r="CK3">
        <v>23</v>
      </c>
      <c r="CM3">
        <v>59</v>
      </c>
      <c r="CN3">
        <v>1.4766666669999999</v>
      </c>
      <c r="CO3">
        <v>85</v>
      </c>
      <c r="CP3">
        <v>24</v>
      </c>
      <c r="CR3">
        <v>30</v>
      </c>
      <c r="CS3">
        <v>1.0906097560000001</v>
      </c>
      <c r="CT3">
        <v>85</v>
      </c>
      <c r="CU3">
        <v>25</v>
      </c>
    </row>
    <row r="4" spans="1:99" x14ac:dyDescent="0.3">
      <c r="A4">
        <v>60</v>
      </c>
      <c r="B4">
        <v>1.3673972599999999</v>
      </c>
      <c r="C4">
        <v>90</v>
      </c>
      <c r="D4">
        <v>8</v>
      </c>
      <c r="F4">
        <v>60</v>
      </c>
      <c r="G4">
        <v>1.049095745</v>
      </c>
      <c r="H4">
        <v>90</v>
      </c>
      <c r="I4">
        <v>9</v>
      </c>
      <c r="K4">
        <v>60</v>
      </c>
      <c r="L4">
        <v>1.049308511</v>
      </c>
      <c r="M4">
        <v>90</v>
      </c>
      <c r="N4">
        <v>10</v>
      </c>
      <c r="P4">
        <v>80</v>
      </c>
      <c r="Q4">
        <v>1.2344736839999999</v>
      </c>
      <c r="R4">
        <v>90</v>
      </c>
      <c r="S4">
        <v>11</v>
      </c>
      <c r="U4">
        <v>70</v>
      </c>
      <c r="V4">
        <v>1.0309090910000001</v>
      </c>
      <c r="W4">
        <v>90</v>
      </c>
      <c r="X4">
        <v>12</v>
      </c>
      <c r="Z4">
        <v>40</v>
      </c>
      <c r="AA4">
        <v>1.0511458330000001</v>
      </c>
      <c r="AB4">
        <v>100</v>
      </c>
      <c r="AC4">
        <v>13</v>
      </c>
      <c r="AE4">
        <v>70</v>
      </c>
      <c r="AF4">
        <v>0.98347826100000002</v>
      </c>
      <c r="AG4">
        <v>90</v>
      </c>
      <c r="AH4">
        <v>14</v>
      </c>
      <c r="AJ4">
        <v>70</v>
      </c>
      <c r="AK4">
        <v>0.61432432400000003</v>
      </c>
      <c r="AL4">
        <v>90</v>
      </c>
      <c r="AM4">
        <v>15</v>
      </c>
      <c r="AO4">
        <v>70</v>
      </c>
      <c r="AP4">
        <v>1.4868749999999999</v>
      </c>
      <c r="AQ4">
        <v>90</v>
      </c>
      <c r="AR4">
        <v>16</v>
      </c>
      <c r="AT4">
        <v>40</v>
      </c>
      <c r="AU4">
        <v>0.87435185199999998</v>
      </c>
      <c r="AV4">
        <v>90</v>
      </c>
      <c r="AW4">
        <v>17</v>
      </c>
      <c r="AY4">
        <v>40</v>
      </c>
      <c r="AZ4">
        <v>1.0773809519999999</v>
      </c>
      <c r="BA4">
        <v>80</v>
      </c>
      <c r="BB4">
        <v>18</v>
      </c>
      <c r="BD4">
        <v>70</v>
      </c>
      <c r="BE4">
        <v>1.109047619</v>
      </c>
      <c r="BF4">
        <v>80</v>
      </c>
      <c r="BG4">
        <v>19</v>
      </c>
      <c r="BI4">
        <v>70</v>
      </c>
      <c r="BJ4">
        <v>0.93579999999999997</v>
      </c>
      <c r="BK4">
        <v>80</v>
      </c>
      <c r="BL4">
        <v>20</v>
      </c>
      <c r="BN4">
        <v>42</v>
      </c>
      <c r="BO4">
        <v>0.98250000000000004</v>
      </c>
      <c r="BP4">
        <v>80</v>
      </c>
      <c r="BQ4">
        <v>21</v>
      </c>
      <c r="BS4">
        <v>62</v>
      </c>
      <c r="BT4">
        <v>0.98</v>
      </c>
      <c r="BU4">
        <v>85</v>
      </c>
      <c r="BV4">
        <v>22.1</v>
      </c>
      <c r="BX4">
        <v>63</v>
      </c>
      <c r="BY4">
        <v>1.0987499999999999</v>
      </c>
      <c r="BZ4">
        <v>85</v>
      </c>
      <c r="CA4">
        <v>22.2</v>
      </c>
      <c r="CC4">
        <v>74</v>
      </c>
      <c r="CD4">
        <v>1.7416666670000001</v>
      </c>
      <c r="CE4">
        <v>85</v>
      </c>
      <c r="CF4">
        <v>22.3</v>
      </c>
      <c r="CH4">
        <v>42</v>
      </c>
      <c r="CI4">
        <v>1.0049999999999999</v>
      </c>
      <c r="CJ4">
        <v>85</v>
      </c>
      <c r="CK4">
        <v>23</v>
      </c>
      <c r="CM4">
        <v>60</v>
      </c>
      <c r="CN4">
        <v>0.92200000000000004</v>
      </c>
      <c r="CO4">
        <v>85</v>
      </c>
      <c r="CP4">
        <v>24</v>
      </c>
      <c r="CR4">
        <v>40</v>
      </c>
      <c r="CS4">
        <v>0.99937500000000001</v>
      </c>
      <c r="CT4">
        <v>85</v>
      </c>
      <c r="CU4">
        <v>25</v>
      </c>
    </row>
    <row r="5" spans="1:99" x14ac:dyDescent="0.3">
      <c r="A5">
        <v>80</v>
      </c>
      <c r="B5">
        <v>1.404722222</v>
      </c>
      <c r="C5">
        <v>90</v>
      </c>
      <c r="D5">
        <v>8</v>
      </c>
      <c r="F5">
        <v>80</v>
      </c>
      <c r="G5">
        <v>1.064193548</v>
      </c>
      <c r="H5">
        <v>90</v>
      </c>
      <c r="I5">
        <v>9</v>
      </c>
      <c r="K5">
        <v>80</v>
      </c>
      <c r="L5">
        <v>1.0529569889999999</v>
      </c>
      <c r="M5">
        <v>90</v>
      </c>
      <c r="N5">
        <v>10</v>
      </c>
      <c r="P5">
        <v>90</v>
      </c>
      <c r="Q5">
        <v>1.2477499999999999</v>
      </c>
      <c r="R5">
        <v>90</v>
      </c>
      <c r="S5">
        <v>11</v>
      </c>
      <c r="U5">
        <v>75</v>
      </c>
      <c r="V5">
        <v>1.1383333330000001</v>
      </c>
      <c r="W5">
        <v>90</v>
      </c>
      <c r="X5">
        <v>12</v>
      </c>
      <c r="Z5">
        <v>50</v>
      </c>
      <c r="AA5">
        <v>0.89490909100000005</v>
      </c>
      <c r="AB5">
        <v>100</v>
      </c>
      <c r="AC5">
        <v>13</v>
      </c>
      <c r="AE5">
        <v>75</v>
      </c>
      <c r="AF5">
        <v>0.93461538499999997</v>
      </c>
      <c r="AG5">
        <v>90</v>
      </c>
      <c r="AH5">
        <v>14</v>
      </c>
      <c r="AJ5">
        <v>75</v>
      </c>
      <c r="AK5">
        <v>0.43980000000000002</v>
      </c>
      <c r="AL5">
        <v>90</v>
      </c>
      <c r="AM5">
        <v>15</v>
      </c>
      <c r="AO5">
        <v>75</v>
      </c>
      <c r="AP5">
        <v>1.2849999999999999</v>
      </c>
      <c r="AQ5">
        <v>90</v>
      </c>
      <c r="AR5">
        <v>16</v>
      </c>
      <c r="AT5">
        <v>50</v>
      </c>
      <c r="AU5">
        <v>0.54275640999999997</v>
      </c>
      <c r="AV5">
        <v>90</v>
      </c>
      <c r="AW5">
        <v>17</v>
      </c>
      <c r="AY5">
        <v>50</v>
      </c>
      <c r="AZ5">
        <v>0.71970588199999996</v>
      </c>
      <c r="BA5">
        <v>80</v>
      </c>
      <c r="BB5">
        <v>18</v>
      </c>
      <c r="BD5">
        <v>75</v>
      </c>
      <c r="BE5">
        <v>1.0491304349999999</v>
      </c>
      <c r="BF5">
        <v>80</v>
      </c>
      <c r="BG5">
        <v>19</v>
      </c>
      <c r="BI5">
        <v>75</v>
      </c>
      <c r="BJ5">
        <v>1.157857143</v>
      </c>
      <c r="BK5">
        <v>80</v>
      </c>
      <c r="BL5">
        <v>20</v>
      </c>
      <c r="BN5">
        <v>44</v>
      </c>
      <c r="BO5">
        <v>0.72653846200000005</v>
      </c>
      <c r="BP5">
        <v>80</v>
      </c>
      <c r="BQ5">
        <v>21</v>
      </c>
      <c r="BS5">
        <v>63</v>
      </c>
      <c r="BT5">
        <v>0.88700000000000001</v>
      </c>
      <c r="BU5">
        <v>85</v>
      </c>
      <c r="BV5">
        <v>22.1</v>
      </c>
      <c r="BX5">
        <v>64</v>
      </c>
      <c r="BY5">
        <v>1.3516666669999999</v>
      </c>
      <c r="BZ5">
        <v>85</v>
      </c>
      <c r="CA5">
        <v>22.2</v>
      </c>
      <c r="CC5">
        <v>75</v>
      </c>
      <c r="CD5">
        <v>1.1825000000000001</v>
      </c>
      <c r="CE5">
        <v>85</v>
      </c>
      <c r="CF5">
        <v>22.3</v>
      </c>
      <c r="CH5">
        <v>43</v>
      </c>
      <c r="CI5">
        <v>0.89800000000000002</v>
      </c>
      <c r="CJ5">
        <v>85</v>
      </c>
      <c r="CK5">
        <v>23</v>
      </c>
      <c r="CM5">
        <v>61</v>
      </c>
      <c r="CN5">
        <v>1.2175</v>
      </c>
      <c r="CO5">
        <v>85</v>
      </c>
      <c r="CP5">
        <v>24</v>
      </c>
      <c r="CR5">
        <v>50</v>
      </c>
      <c r="CS5">
        <v>0.91745283</v>
      </c>
      <c r="CT5">
        <v>85</v>
      </c>
      <c r="CU5">
        <v>25</v>
      </c>
    </row>
    <row r="6" spans="1:99" x14ac:dyDescent="0.3">
      <c r="A6">
        <v>100</v>
      </c>
      <c r="B6">
        <v>0.95699029099999999</v>
      </c>
      <c r="C6">
        <v>90</v>
      </c>
      <c r="D6">
        <v>8</v>
      </c>
      <c r="F6">
        <v>100</v>
      </c>
      <c r="G6">
        <v>0.95509615400000003</v>
      </c>
      <c r="H6">
        <v>90</v>
      </c>
      <c r="I6">
        <v>9</v>
      </c>
      <c r="K6">
        <v>100</v>
      </c>
      <c r="L6">
        <v>0.95298076899999995</v>
      </c>
      <c r="M6">
        <v>90</v>
      </c>
      <c r="N6">
        <v>10</v>
      </c>
      <c r="U6">
        <v>80</v>
      </c>
      <c r="V6">
        <v>1.0077083330000001</v>
      </c>
      <c r="W6">
        <v>90</v>
      </c>
      <c r="X6">
        <v>12</v>
      </c>
      <c r="Z6">
        <v>60</v>
      </c>
      <c r="AA6">
        <v>0.45921296299999997</v>
      </c>
      <c r="AB6">
        <v>100</v>
      </c>
      <c r="AC6">
        <v>13</v>
      </c>
      <c r="AE6">
        <v>80</v>
      </c>
      <c r="AF6">
        <v>1.2275</v>
      </c>
      <c r="AG6">
        <v>90</v>
      </c>
      <c r="AH6">
        <v>14</v>
      </c>
      <c r="AJ6">
        <v>80</v>
      </c>
      <c r="AK6">
        <v>0.77857142899999998</v>
      </c>
      <c r="AL6">
        <v>90</v>
      </c>
      <c r="AM6">
        <v>15</v>
      </c>
      <c r="AO6">
        <v>80</v>
      </c>
      <c r="AP6">
        <v>1.141666667</v>
      </c>
      <c r="AQ6">
        <v>90</v>
      </c>
      <c r="AR6">
        <v>16</v>
      </c>
      <c r="AT6">
        <v>60</v>
      </c>
      <c r="AU6">
        <v>0.64236111100000004</v>
      </c>
      <c r="AV6">
        <v>90</v>
      </c>
      <c r="AW6">
        <v>17</v>
      </c>
      <c r="AY6">
        <v>60</v>
      </c>
      <c r="AZ6">
        <v>0.59036144599999996</v>
      </c>
      <c r="BA6">
        <v>80</v>
      </c>
      <c r="BB6">
        <v>18</v>
      </c>
      <c r="BD6">
        <v>80</v>
      </c>
      <c r="BE6">
        <v>1.1459523810000001</v>
      </c>
      <c r="BF6">
        <v>80</v>
      </c>
      <c r="BG6">
        <v>19</v>
      </c>
      <c r="BI6">
        <v>80</v>
      </c>
      <c r="BJ6">
        <v>1.401944444</v>
      </c>
      <c r="BK6">
        <v>80</v>
      </c>
      <c r="BL6">
        <v>20</v>
      </c>
      <c r="BN6">
        <v>46</v>
      </c>
      <c r="BO6">
        <v>0.64866666699999997</v>
      </c>
      <c r="BP6">
        <v>80</v>
      </c>
      <c r="BQ6">
        <v>21</v>
      </c>
      <c r="BS6">
        <v>64</v>
      </c>
      <c r="BT6">
        <v>0.74857142899999995</v>
      </c>
      <c r="BU6">
        <v>85</v>
      </c>
      <c r="BV6">
        <v>22.1</v>
      </c>
      <c r="BX6">
        <v>65</v>
      </c>
      <c r="BY6">
        <v>1.4366666669999999</v>
      </c>
      <c r="BZ6">
        <v>85</v>
      </c>
      <c r="CA6">
        <v>22.2</v>
      </c>
      <c r="CC6">
        <v>76</v>
      </c>
      <c r="CD6">
        <v>1.52</v>
      </c>
      <c r="CE6">
        <v>85</v>
      </c>
      <c r="CF6">
        <v>22.3</v>
      </c>
      <c r="CH6">
        <v>44</v>
      </c>
      <c r="CI6">
        <v>1.0049999999999999</v>
      </c>
      <c r="CJ6">
        <v>85</v>
      </c>
      <c r="CK6">
        <v>23</v>
      </c>
      <c r="CM6">
        <v>62</v>
      </c>
      <c r="CN6">
        <v>1.1383333330000001</v>
      </c>
      <c r="CO6">
        <v>85</v>
      </c>
      <c r="CP6">
        <v>24</v>
      </c>
      <c r="CR6">
        <v>60</v>
      </c>
      <c r="CS6">
        <v>0.72492647099999996</v>
      </c>
      <c r="CT6">
        <v>85</v>
      </c>
      <c r="CU6">
        <v>25</v>
      </c>
    </row>
    <row r="7" spans="1:99" x14ac:dyDescent="0.3">
      <c r="A7">
        <v>120</v>
      </c>
      <c r="B7">
        <v>0.82704918000000005</v>
      </c>
      <c r="C7">
        <v>90</v>
      </c>
      <c r="D7">
        <v>8</v>
      </c>
      <c r="F7">
        <v>120</v>
      </c>
      <c r="G7">
        <v>0.73869047600000004</v>
      </c>
      <c r="H7">
        <v>90</v>
      </c>
      <c r="I7">
        <v>9</v>
      </c>
      <c r="K7">
        <v>120</v>
      </c>
      <c r="L7">
        <v>0.76352272700000001</v>
      </c>
      <c r="M7">
        <v>90</v>
      </c>
      <c r="N7">
        <v>10</v>
      </c>
      <c r="U7">
        <v>85</v>
      </c>
      <c r="V7">
        <v>0.98360000000000003</v>
      </c>
      <c r="W7">
        <v>90</v>
      </c>
      <c r="X7">
        <v>12</v>
      </c>
      <c r="Z7">
        <v>70</v>
      </c>
      <c r="AA7">
        <v>1.1435714290000001</v>
      </c>
      <c r="AB7">
        <v>100</v>
      </c>
      <c r="AC7">
        <v>13</v>
      </c>
      <c r="AE7">
        <v>85</v>
      </c>
      <c r="AF7">
        <v>1.0510869570000001</v>
      </c>
      <c r="AG7">
        <v>90</v>
      </c>
      <c r="AH7">
        <v>14</v>
      </c>
      <c r="AJ7">
        <v>85</v>
      </c>
      <c r="AK7">
        <v>0.77600000000000002</v>
      </c>
      <c r="AL7">
        <v>90</v>
      </c>
      <c r="AM7">
        <v>15</v>
      </c>
      <c r="AO7">
        <v>85</v>
      </c>
      <c r="AP7">
        <v>1.435882353</v>
      </c>
      <c r="AQ7">
        <v>90</v>
      </c>
      <c r="AR7">
        <v>16</v>
      </c>
      <c r="AT7">
        <v>70</v>
      </c>
      <c r="AU7">
        <v>1.1606097559999999</v>
      </c>
      <c r="AV7">
        <v>90</v>
      </c>
      <c r="AW7">
        <v>17</v>
      </c>
      <c r="AY7">
        <v>70</v>
      </c>
      <c r="AZ7">
        <v>1.0307608699999999</v>
      </c>
      <c r="BA7">
        <v>80</v>
      </c>
      <c r="BB7">
        <v>18</v>
      </c>
      <c r="BD7">
        <v>85</v>
      </c>
      <c r="BE7">
        <v>1.093571429</v>
      </c>
      <c r="BF7">
        <v>80</v>
      </c>
      <c r="BG7">
        <v>19</v>
      </c>
      <c r="BI7">
        <v>85</v>
      </c>
      <c r="BJ7">
        <v>1.196</v>
      </c>
      <c r="BK7">
        <v>80</v>
      </c>
      <c r="BL7">
        <v>20</v>
      </c>
      <c r="BN7">
        <v>48</v>
      </c>
      <c r="BO7">
        <v>1.012777778</v>
      </c>
      <c r="BP7">
        <v>80</v>
      </c>
      <c r="BQ7">
        <v>21</v>
      </c>
      <c r="BS7">
        <v>65</v>
      </c>
      <c r="BT7">
        <v>0.63357142899999996</v>
      </c>
      <c r="BU7">
        <v>85</v>
      </c>
      <c r="BV7">
        <v>22.1</v>
      </c>
      <c r="BX7">
        <v>66</v>
      </c>
      <c r="BY7">
        <v>1.32</v>
      </c>
      <c r="BZ7">
        <v>85</v>
      </c>
      <c r="CA7">
        <v>22.2</v>
      </c>
      <c r="CC7">
        <v>77</v>
      </c>
      <c r="CD7">
        <v>1.415</v>
      </c>
      <c r="CE7">
        <v>85</v>
      </c>
      <c r="CF7">
        <v>22.3</v>
      </c>
      <c r="CH7">
        <v>45</v>
      </c>
      <c r="CI7">
        <v>0.874</v>
      </c>
      <c r="CJ7">
        <v>85</v>
      </c>
      <c r="CK7">
        <v>23</v>
      </c>
      <c r="CM7">
        <v>63</v>
      </c>
      <c r="CN7">
        <v>0.84499999999999997</v>
      </c>
      <c r="CO7">
        <v>85</v>
      </c>
      <c r="CP7">
        <v>24</v>
      </c>
      <c r="CR7">
        <v>70</v>
      </c>
      <c r="CS7">
        <v>1.3774137930000001</v>
      </c>
      <c r="CT7">
        <v>85</v>
      </c>
      <c r="CU7">
        <v>25</v>
      </c>
    </row>
    <row r="8" spans="1:99" x14ac:dyDescent="0.3">
      <c r="U8">
        <v>90</v>
      </c>
      <c r="V8">
        <v>1.131904762</v>
      </c>
      <c r="W8">
        <v>90</v>
      </c>
      <c r="X8">
        <v>12</v>
      </c>
      <c r="Z8">
        <v>80</v>
      </c>
      <c r="AA8">
        <v>1.158658537</v>
      </c>
      <c r="AB8">
        <v>100</v>
      </c>
      <c r="AC8">
        <v>13</v>
      </c>
      <c r="AE8">
        <v>90</v>
      </c>
      <c r="AF8">
        <v>1.062045455</v>
      </c>
      <c r="AG8">
        <v>90</v>
      </c>
      <c r="AH8">
        <v>14</v>
      </c>
      <c r="AJ8">
        <v>90</v>
      </c>
      <c r="AK8">
        <v>0.95340000000000003</v>
      </c>
      <c r="AL8">
        <v>90</v>
      </c>
      <c r="AM8">
        <v>15</v>
      </c>
      <c r="AO8">
        <v>90</v>
      </c>
      <c r="AP8">
        <v>1.00173913</v>
      </c>
      <c r="AQ8">
        <v>90</v>
      </c>
      <c r="AR8">
        <v>16</v>
      </c>
      <c r="AT8">
        <v>80</v>
      </c>
      <c r="AU8">
        <v>0.84219298200000003</v>
      </c>
      <c r="AV8">
        <v>90</v>
      </c>
      <c r="AW8">
        <v>17</v>
      </c>
      <c r="AY8">
        <v>80</v>
      </c>
      <c r="AZ8">
        <v>0.97959183699999997</v>
      </c>
      <c r="BA8">
        <v>80</v>
      </c>
      <c r="BB8">
        <v>18</v>
      </c>
      <c r="BD8">
        <v>90</v>
      </c>
      <c r="BE8">
        <v>0.82166666700000002</v>
      </c>
      <c r="BF8">
        <v>80</v>
      </c>
      <c r="BG8">
        <v>19</v>
      </c>
      <c r="BI8">
        <v>90</v>
      </c>
      <c r="BJ8">
        <v>1.1895</v>
      </c>
      <c r="BK8">
        <v>80</v>
      </c>
      <c r="BL8">
        <v>20</v>
      </c>
      <c r="BN8">
        <v>50</v>
      </c>
      <c r="BO8">
        <v>0.77124999999999999</v>
      </c>
      <c r="BP8">
        <v>80</v>
      </c>
      <c r="BQ8">
        <v>21</v>
      </c>
      <c r="BS8">
        <v>66</v>
      </c>
      <c r="BT8">
        <v>0.64812499999999995</v>
      </c>
      <c r="BU8">
        <v>85</v>
      </c>
      <c r="BV8">
        <v>22.1</v>
      </c>
      <c r="BX8">
        <v>67</v>
      </c>
      <c r="BY8">
        <v>1.4125000000000001</v>
      </c>
      <c r="BZ8">
        <v>85</v>
      </c>
      <c r="CA8">
        <v>22.2</v>
      </c>
      <c r="CC8">
        <v>78</v>
      </c>
      <c r="CD8">
        <v>1.1333333329999999</v>
      </c>
      <c r="CE8">
        <v>85</v>
      </c>
      <c r="CF8">
        <v>22.3</v>
      </c>
      <c r="CH8">
        <v>46</v>
      </c>
      <c r="CI8">
        <v>0.78749999999999998</v>
      </c>
      <c r="CJ8">
        <v>85</v>
      </c>
      <c r="CK8">
        <v>23</v>
      </c>
      <c r="CM8">
        <v>64</v>
      </c>
      <c r="CN8">
        <v>0.95</v>
      </c>
      <c r="CO8">
        <v>85</v>
      </c>
      <c r="CP8">
        <v>24</v>
      </c>
    </row>
    <row r="9" spans="1:99" x14ac:dyDescent="0.3">
      <c r="U9">
        <v>95</v>
      </c>
      <c r="V9">
        <v>1.2359523809999999</v>
      </c>
      <c r="W9">
        <v>90</v>
      </c>
      <c r="X9">
        <v>12</v>
      </c>
      <c r="Z9">
        <v>90</v>
      </c>
      <c r="AA9">
        <v>0.91519607800000002</v>
      </c>
      <c r="AB9">
        <v>100</v>
      </c>
      <c r="AC9">
        <v>13</v>
      </c>
      <c r="AE9">
        <v>95</v>
      </c>
      <c r="AF9">
        <v>1.3378947370000001</v>
      </c>
      <c r="AG9">
        <v>90</v>
      </c>
      <c r="AH9">
        <v>14</v>
      </c>
      <c r="AJ9">
        <v>95</v>
      </c>
      <c r="AK9">
        <v>1.164285714</v>
      </c>
      <c r="AL9">
        <v>90</v>
      </c>
      <c r="AM9">
        <v>15</v>
      </c>
      <c r="AO9">
        <v>95</v>
      </c>
      <c r="AP9">
        <v>0.79218750000000004</v>
      </c>
      <c r="AQ9">
        <v>90</v>
      </c>
      <c r="AR9">
        <v>16</v>
      </c>
      <c r="BD9">
        <v>95</v>
      </c>
      <c r="BE9">
        <v>0.79566666699999999</v>
      </c>
      <c r="BF9">
        <v>80</v>
      </c>
      <c r="BG9">
        <v>19</v>
      </c>
      <c r="BI9">
        <v>95</v>
      </c>
      <c r="BJ9">
        <v>1.1658695649999999</v>
      </c>
      <c r="BK9">
        <v>80</v>
      </c>
      <c r="BL9">
        <v>20</v>
      </c>
      <c r="BS9">
        <v>67</v>
      </c>
      <c r="BT9">
        <v>0.63357142899999996</v>
      </c>
      <c r="BU9">
        <v>85</v>
      </c>
      <c r="BV9">
        <v>22.1</v>
      </c>
      <c r="BX9">
        <v>68</v>
      </c>
      <c r="BY9">
        <v>1.11625</v>
      </c>
      <c r="BZ9">
        <v>85</v>
      </c>
      <c r="CA9">
        <v>22.2</v>
      </c>
      <c r="CC9">
        <v>79</v>
      </c>
      <c r="CD9">
        <v>1.6333333329999999</v>
      </c>
      <c r="CE9">
        <v>85</v>
      </c>
      <c r="CF9">
        <v>22.3</v>
      </c>
      <c r="CH9">
        <v>47</v>
      </c>
      <c r="CI9">
        <v>0.63857142899999997</v>
      </c>
      <c r="CJ9">
        <v>85</v>
      </c>
      <c r="CK9">
        <v>23</v>
      </c>
      <c r="CM9">
        <v>65</v>
      </c>
      <c r="CN9">
        <v>0.82799999999999996</v>
      </c>
      <c r="CO9">
        <v>85</v>
      </c>
      <c r="CP9">
        <v>24</v>
      </c>
    </row>
    <row r="10" spans="1:99" x14ac:dyDescent="0.3">
      <c r="Z10">
        <v>100</v>
      </c>
      <c r="AA10">
        <v>0.97794117599999997</v>
      </c>
      <c r="AB10">
        <v>100</v>
      </c>
      <c r="AC10">
        <v>13</v>
      </c>
      <c r="BS10">
        <v>68</v>
      </c>
      <c r="BT10">
        <v>0.57750000000000001</v>
      </c>
      <c r="BU10">
        <v>85</v>
      </c>
      <c r="BV10">
        <v>22.1</v>
      </c>
      <c r="BX10">
        <v>69</v>
      </c>
      <c r="BY10">
        <v>1.3616666669999999</v>
      </c>
      <c r="BZ10">
        <v>85</v>
      </c>
      <c r="CA10">
        <v>22.2</v>
      </c>
      <c r="CC10">
        <v>80</v>
      </c>
      <c r="CD10">
        <v>1.5833333329999999</v>
      </c>
      <c r="CE10">
        <v>85</v>
      </c>
      <c r="CF10">
        <v>22.3</v>
      </c>
      <c r="CH10">
        <v>48</v>
      </c>
      <c r="CI10">
        <v>0.697142857</v>
      </c>
      <c r="CJ10">
        <v>85</v>
      </c>
      <c r="CK10">
        <v>23</v>
      </c>
      <c r="CM10">
        <v>66</v>
      </c>
      <c r="CN10">
        <v>0.86199999999999999</v>
      </c>
      <c r="CO10">
        <v>85</v>
      </c>
      <c r="CP10">
        <v>24</v>
      </c>
    </row>
    <row r="11" spans="1:99" x14ac:dyDescent="0.3">
      <c r="BS11">
        <v>69</v>
      </c>
      <c r="BT11">
        <v>0.41</v>
      </c>
      <c r="BU11">
        <v>85</v>
      </c>
      <c r="BV11">
        <v>22.1</v>
      </c>
      <c r="BX11">
        <v>70</v>
      </c>
      <c r="BY11">
        <v>1.2250000000000001</v>
      </c>
      <c r="BZ11">
        <v>85</v>
      </c>
      <c r="CA11">
        <v>22.2</v>
      </c>
      <c r="CC11">
        <v>81</v>
      </c>
      <c r="CD11">
        <v>1.2987500000000001</v>
      </c>
      <c r="CE11">
        <v>85</v>
      </c>
      <c r="CF11">
        <v>22.3</v>
      </c>
      <c r="CH11">
        <v>49</v>
      </c>
      <c r="CI11">
        <v>0.703333333</v>
      </c>
      <c r="CJ11">
        <v>85</v>
      </c>
      <c r="CK11">
        <v>23</v>
      </c>
      <c r="CM11">
        <v>67</v>
      </c>
      <c r="CN11">
        <v>0.760833333</v>
      </c>
      <c r="CO11">
        <v>85</v>
      </c>
      <c r="CP11">
        <v>24</v>
      </c>
    </row>
    <row r="12" spans="1:99" x14ac:dyDescent="0.3">
      <c r="BS12">
        <v>70</v>
      </c>
      <c r="BT12">
        <v>0.54937499999999995</v>
      </c>
      <c r="BU12">
        <v>85</v>
      </c>
      <c r="BV12">
        <v>22.1</v>
      </c>
      <c r="BX12">
        <v>71</v>
      </c>
      <c r="BY12">
        <v>1.2987500000000001</v>
      </c>
      <c r="BZ12">
        <v>85</v>
      </c>
      <c r="CA12">
        <v>22.2</v>
      </c>
      <c r="CC12">
        <v>82</v>
      </c>
      <c r="CD12">
        <v>1.33</v>
      </c>
      <c r="CE12">
        <v>85</v>
      </c>
      <c r="CF12">
        <v>22.3</v>
      </c>
      <c r="CH12">
        <v>50</v>
      </c>
      <c r="CI12">
        <v>0.67</v>
      </c>
      <c r="CJ12">
        <v>85</v>
      </c>
      <c r="CK12">
        <v>23</v>
      </c>
      <c r="CM12">
        <v>68</v>
      </c>
      <c r="CN12">
        <v>0.98199999999999998</v>
      </c>
      <c r="CO12">
        <v>85</v>
      </c>
      <c r="CP12">
        <v>24</v>
      </c>
    </row>
    <row r="13" spans="1:99" x14ac:dyDescent="0.3">
      <c r="BX13">
        <v>72</v>
      </c>
      <c r="BY13">
        <v>1.2675000000000001</v>
      </c>
      <c r="BZ13">
        <v>85</v>
      </c>
      <c r="CA13">
        <v>22.2</v>
      </c>
      <c r="CC13">
        <v>83</v>
      </c>
      <c r="CD13">
        <v>1.2362500000000001</v>
      </c>
      <c r="CE13">
        <v>85</v>
      </c>
      <c r="CF13">
        <v>22.3</v>
      </c>
      <c r="CH13">
        <v>51</v>
      </c>
      <c r="CI13">
        <v>1.03</v>
      </c>
      <c r="CJ13">
        <v>85</v>
      </c>
      <c r="CK13">
        <v>23</v>
      </c>
      <c r="CM13">
        <v>69</v>
      </c>
      <c r="CN13">
        <v>0.796666667</v>
      </c>
      <c r="CO13">
        <v>85</v>
      </c>
      <c r="CP13">
        <v>24</v>
      </c>
    </row>
    <row r="14" spans="1:99" x14ac:dyDescent="0.3">
      <c r="BX14">
        <v>73</v>
      </c>
      <c r="BY14">
        <v>1.0774999999999999</v>
      </c>
      <c r="BZ14">
        <v>85</v>
      </c>
      <c r="CA14">
        <v>22.2</v>
      </c>
      <c r="CC14">
        <v>84</v>
      </c>
      <c r="CD14">
        <v>1.1975</v>
      </c>
      <c r="CE14">
        <v>85</v>
      </c>
      <c r="CF14">
        <v>22.3</v>
      </c>
      <c r="CM14">
        <v>70</v>
      </c>
      <c r="CN14">
        <v>0.818333333</v>
      </c>
      <c r="CO14">
        <v>85</v>
      </c>
      <c r="CP14">
        <v>24</v>
      </c>
    </row>
    <row r="15" spans="1:99" x14ac:dyDescent="0.3">
      <c r="BX15">
        <v>74</v>
      </c>
      <c r="BY15">
        <v>1.006</v>
      </c>
      <c r="BZ15">
        <v>85</v>
      </c>
      <c r="CA15">
        <v>22.2</v>
      </c>
    </row>
    <row r="16" spans="1:99" x14ac:dyDescent="0.3">
      <c r="BX16">
        <v>75</v>
      </c>
      <c r="BY16">
        <v>1.048</v>
      </c>
      <c r="BZ16">
        <v>85</v>
      </c>
      <c r="CA16">
        <v>22.2</v>
      </c>
    </row>
    <row r="17" spans="76:79" x14ac:dyDescent="0.3">
      <c r="BX17">
        <v>76</v>
      </c>
      <c r="BY17">
        <v>1.048</v>
      </c>
      <c r="BZ17">
        <v>85</v>
      </c>
      <c r="CA17">
        <v>22.2</v>
      </c>
    </row>
    <row r="18" spans="76:79" x14ac:dyDescent="0.3">
      <c r="BX18">
        <v>77</v>
      </c>
      <c r="BY18">
        <v>0.755</v>
      </c>
      <c r="BZ18">
        <v>85</v>
      </c>
      <c r="CA18">
        <v>22.2</v>
      </c>
    </row>
    <row r="19" spans="76:79" x14ac:dyDescent="0.3">
      <c r="BX19">
        <v>78</v>
      </c>
      <c r="BY19">
        <v>0.610714286</v>
      </c>
      <c r="BZ19">
        <v>85</v>
      </c>
      <c r="CA19">
        <v>22.2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4038-E1E6-4F3D-825F-C0E4FDDB57B3}">
  <dimension ref="A1:IE19"/>
  <sheetViews>
    <sheetView workbookViewId="0">
      <selection activeCell="HT4" sqref="HT4"/>
    </sheetView>
  </sheetViews>
  <sheetFormatPr defaultRowHeight="14.4" x14ac:dyDescent="0.3"/>
  <cols>
    <col min="1" max="1" width="21.33203125" bestFit="1" customWidth="1"/>
    <col min="2" max="2" width="15.33203125" bestFit="1" customWidth="1"/>
    <col min="3" max="3" width="19.88671875" bestFit="1" customWidth="1"/>
    <col min="4" max="4" width="20.44140625" bestFit="1" customWidth="1"/>
    <col min="5" max="5" width="11.33203125" bestFit="1" customWidth="1"/>
    <col min="6" max="6" width="12.6640625" bestFit="1" customWidth="1"/>
    <col min="7" max="8" width="7.109375" bestFit="1" customWidth="1"/>
    <col min="9" max="9" width="10.33203125" bestFit="1" customWidth="1"/>
    <col min="10" max="10" width="6" bestFit="1" customWidth="1"/>
    <col min="11" max="11" width="14.33203125" bestFit="1" customWidth="1"/>
    <col min="13" max="13" width="21.33203125" bestFit="1" customWidth="1"/>
    <col min="14" max="14" width="15.33203125" bestFit="1" customWidth="1"/>
    <col min="15" max="15" width="19.88671875" bestFit="1" customWidth="1"/>
    <col min="16" max="16" width="20.44140625" bestFit="1" customWidth="1"/>
    <col min="17" max="17" width="11.33203125" bestFit="1" customWidth="1"/>
    <col min="18" max="18" width="12.6640625" bestFit="1" customWidth="1"/>
    <col min="19" max="20" width="7.109375" bestFit="1" customWidth="1"/>
    <col min="21" max="21" width="10.33203125" bestFit="1" customWidth="1"/>
    <col min="22" max="22" width="6" bestFit="1" customWidth="1"/>
    <col min="23" max="23" width="14.33203125" bestFit="1" customWidth="1"/>
    <col min="25" max="25" width="22.33203125" bestFit="1" customWidth="1"/>
    <col min="26" max="26" width="16.33203125" bestFit="1" customWidth="1"/>
    <col min="27" max="27" width="20.88671875" bestFit="1" customWidth="1"/>
    <col min="28" max="28" width="21.5546875" bestFit="1" customWidth="1"/>
    <col min="29" max="29" width="12.33203125" bestFit="1" customWidth="1"/>
    <col min="30" max="30" width="12.6640625" bestFit="1" customWidth="1"/>
    <col min="31" max="31" width="7.109375" bestFit="1" customWidth="1"/>
    <col min="32" max="32" width="7.5546875" bestFit="1" customWidth="1"/>
    <col min="33" max="33" width="10.33203125" bestFit="1" customWidth="1"/>
    <col min="34" max="34" width="6" bestFit="1" customWidth="1"/>
    <col min="35" max="35" width="15.33203125" bestFit="1" customWidth="1"/>
    <col min="37" max="37" width="22.33203125" bestFit="1" customWidth="1"/>
    <col min="38" max="38" width="16.33203125" bestFit="1" customWidth="1"/>
    <col min="39" max="39" width="20.88671875" bestFit="1" customWidth="1"/>
    <col min="40" max="40" width="21.5546875" bestFit="1" customWidth="1"/>
    <col min="41" max="41" width="12.33203125" bestFit="1" customWidth="1"/>
    <col min="42" max="42" width="12" bestFit="1" customWidth="1"/>
    <col min="43" max="44" width="7.109375" bestFit="1" customWidth="1"/>
    <col min="45" max="45" width="10.33203125" bestFit="1" customWidth="1"/>
    <col min="46" max="46" width="6" bestFit="1" customWidth="1"/>
    <col min="47" max="47" width="15.33203125" bestFit="1" customWidth="1"/>
    <col min="49" max="49" width="22.33203125" bestFit="1" customWidth="1"/>
    <col min="50" max="50" width="16.33203125" bestFit="1" customWidth="1"/>
    <col min="51" max="51" width="20.88671875" bestFit="1" customWidth="1"/>
    <col min="52" max="52" width="21.5546875" bestFit="1" customWidth="1"/>
    <col min="53" max="53" width="12.33203125" bestFit="1" customWidth="1"/>
    <col min="54" max="54" width="12.6640625" bestFit="1" customWidth="1"/>
    <col min="55" max="56" width="7.109375" bestFit="1" customWidth="1"/>
    <col min="57" max="57" width="10.33203125" bestFit="1" customWidth="1"/>
    <col min="58" max="58" width="6" bestFit="1" customWidth="1"/>
    <col min="59" max="59" width="15.33203125" bestFit="1" customWidth="1"/>
    <col min="61" max="61" width="22.33203125" bestFit="1" customWidth="1"/>
    <col min="62" max="62" width="16.33203125" bestFit="1" customWidth="1"/>
    <col min="63" max="63" width="20.88671875" bestFit="1" customWidth="1"/>
    <col min="64" max="64" width="21.5546875" bestFit="1" customWidth="1"/>
    <col min="65" max="65" width="12.33203125" bestFit="1" customWidth="1"/>
    <col min="66" max="66" width="12.6640625" bestFit="1" customWidth="1"/>
    <col min="67" max="68" width="7.109375" bestFit="1" customWidth="1"/>
    <col min="69" max="69" width="10.33203125" bestFit="1" customWidth="1"/>
    <col min="70" max="70" width="6" bestFit="1" customWidth="1"/>
    <col min="71" max="71" width="15.33203125" bestFit="1" customWidth="1"/>
    <col min="73" max="73" width="22.33203125" bestFit="1" customWidth="1"/>
    <col min="74" max="74" width="16.33203125" bestFit="1" customWidth="1"/>
    <col min="75" max="75" width="20.88671875" bestFit="1" customWidth="1"/>
    <col min="76" max="76" width="21.5546875" bestFit="1" customWidth="1"/>
    <col min="77" max="77" width="12.33203125" bestFit="1" customWidth="1"/>
    <col min="78" max="78" width="12.6640625" bestFit="1" customWidth="1"/>
    <col min="79" max="80" width="7.109375" bestFit="1" customWidth="1"/>
    <col min="81" max="81" width="10.33203125" bestFit="1" customWidth="1"/>
    <col min="82" max="82" width="6" bestFit="1" customWidth="1"/>
    <col min="83" max="83" width="15.33203125" bestFit="1" customWidth="1"/>
    <col min="85" max="85" width="22.33203125" bestFit="1" customWidth="1"/>
    <col min="86" max="86" width="16.33203125" bestFit="1" customWidth="1"/>
    <col min="87" max="87" width="20.88671875" bestFit="1" customWidth="1"/>
    <col min="88" max="88" width="21.5546875" bestFit="1" customWidth="1"/>
    <col min="89" max="89" width="12.33203125" bestFit="1" customWidth="1"/>
    <col min="90" max="90" width="12.6640625" bestFit="1" customWidth="1"/>
    <col min="91" max="92" width="7.109375" bestFit="1" customWidth="1"/>
    <col min="93" max="93" width="10.33203125" bestFit="1" customWidth="1"/>
    <col min="94" max="94" width="6" bestFit="1" customWidth="1"/>
    <col min="95" max="95" width="15.33203125" bestFit="1" customWidth="1"/>
    <col min="97" max="97" width="22.33203125" bestFit="1" customWidth="1"/>
    <col min="98" max="98" width="16.33203125" bestFit="1" customWidth="1"/>
    <col min="99" max="99" width="20.88671875" bestFit="1" customWidth="1"/>
    <col min="100" max="100" width="21.5546875" bestFit="1" customWidth="1"/>
    <col min="101" max="101" width="12.33203125" bestFit="1" customWidth="1"/>
    <col min="102" max="102" width="12.6640625" bestFit="1" customWidth="1"/>
    <col min="103" max="104" width="7.109375" bestFit="1" customWidth="1"/>
    <col min="105" max="105" width="10.33203125" bestFit="1" customWidth="1"/>
    <col min="106" max="106" width="6" bestFit="1" customWidth="1"/>
    <col min="107" max="107" width="15.33203125" bestFit="1" customWidth="1"/>
    <col min="109" max="109" width="22.33203125" bestFit="1" customWidth="1"/>
    <col min="110" max="110" width="16.33203125" bestFit="1" customWidth="1"/>
    <col min="111" max="111" width="20.88671875" bestFit="1" customWidth="1"/>
    <col min="112" max="112" width="21.5546875" bestFit="1" customWidth="1"/>
    <col min="113" max="113" width="12.33203125" bestFit="1" customWidth="1"/>
    <col min="114" max="114" width="12.6640625" bestFit="1" customWidth="1"/>
    <col min="115" max="116" width="7.109375" bestFit="1" customWidth="1"/>
    <col min="117" max="117" width="10.33203125" bestFit="1" customWidth="1"/>
    <col min="118" max="118" width="6" bestFit="1" customWidth="1"/>
    <col min="119" max="119" width="15.33203125" bestFit="1" customWidth="1"/>
    <col min="121" max="121" width="22.33203125" bestFit="1" customWidth="1"/>
    <col min="122" max="122" width="16.33203125" bestFit="1" customWidth="1"/>
    <col min="123" max="123" width="20.88671875" bestFit="1" customWidth="1"/>
    <col min="124" max="124" width="21.5546875" bestFit="1" customWidth="1"/>
    <col min="125" max="125" width="12.33203125" bestFit="1" customWidth="1"/>
    <col min="126" max="126" width="12.6640625" bestFit="1" customWidth="1"/>
    <col min="127" max="128" width="7.109375" bestFit="1" customWidth="1"/>
    <col min="129" max="129" width="10.33203125" bestFit="1" customWidth="1"/>
    <col min="130" max="130" width="6" bestFit="1" customWidth="1"/>
    <col min="131" max="131" width="15.33203125" bestFit="1" customWidth="1"/>
    <col min="133" max="133" width="22.33203125" bestFit="1" customWidth="1"/>
    <col min="134" max="134" width="16.33203125" bestFit="1" customWidth="1"/>
    <col min="135" max="135" width="20.88671875" bestFit="1" customWidth="1"/>
    <col min="136" max="136" width="21.5546875" bestFit="1" customWidth="1"/>
    <col min="137" max="137" width="12.33203125" bestFit="1" customWidth="1"/>
    <col min="138" max="138" width="12.6640625" bestFit="1" customWidth="1"/>
    <col min="139" max="140" width="7.109375" bestFit="1" customWidth="1"/>
    <col min="141" max="141" width="10.33203125" bestFit="1" customWidth="1"/>
    <col min="142" max="142" width="6" bestFit="1" customWidth="1"/>
    <col min="143" max="143" width="15.33203125" bestFit="1" customWidth="1"/>
    <col min="145" max="145" width="22.33203125" bestFit="1" customWidth="1"/>
    <col min="146" max="146" width="16.33203125" bestFit="1" customWidth="1"/>
    <col min="147" max="147" width="20.88671875" bestFit="1" customWidth="1"/>
    <col min="148" max="148" width="21.5546875" bestFit="1" customWidth="1"/>
    <col min="149" max="149" width="12.33203125" bestFit="1" customWidth="1"/>
    <col min="150" max="150" width="12.6640625" bestFit="1" customWidth="1"/>
    <col min="151" max="152" width="7.109375" bestFit="1" customWidth="1"/>
    <col min="153" max="153" width="10.33203125" bestFit="1" customWidth="1"/>
    <col min="154" max="154" width="6" bestFit="1" customWidth="1"/>
    <col min="155" max="155" width="15.33203125" bestFit="1" customWidth="1"/>
    <col min="157" max="157" width="22.33203125" bestFit="1" customWidth="1"/>
    <col min="158" max="158" width="16.33203125" bestFit="1" customWidth="1"/>
    <col min="159" max="159" width="20.88671875" bestFit="1" customWidth="1"/>
    <col min="160" max="160" width="21.5546875" bestFit="1" customWidth="1"/>
    <col min="161" max="161" width="12.33203125" bestFit="1" customWidth="1"/>
    <col min="162" max="162" width="12.6640625" bestFit="1" customWidth="1"/>
    <col min="163" max="164" width="7.109375" bestFit="1" customWidth="1"/>
    <col min="165" max="165" width="10.33203125" bestFit="1" customWidth="1"/>
    <col min="166" max="166" width="6" bestFit="1" customWidth="1"/>
    <col min="167" max="167" width="15.33203125" bestFit="1" customWidth="1"/>
    <col min="169" max="169" width="22.33203125" bestFit="1" customWidth="1"/>
    <col min="170" max="170" width="16.33203125" bestFit="1" customWidth="1"/>
    <col min="171" max="171" width="20.88671875" bestFit="1" customWidth="1"/>
    <col min="172" max="172" width="21.5546875" bestFit="1" customWidth="1"/>
    <col min="173" max="173" width="12.33203125" bestFit="1" customWidth="1"/>
    <col min="174" max="174" width="12.6640625" bestFit="1" customWidth="1"/>
    <col min="175" max="176" width="7.109375" bestFit="1" customWidth="1"/>
    <col min="177" max="177" width="10.33203125" bestFit="1" customWidth="1"/>
    <col min="178" max="178" width="6" bestFit="1" customWidth="1"/>
    <col min="179" max="179" width="15.33203125" bestFit="1" customWidth="1"/>
    <col min="181" max="181" width="23.88671875" bestFit="1" customWidth="1"/>
    <col min="182" max="182" width="18" bestFit="1" customWidth="1"/>
    <col min="183" max="183" width="22.5546875" bestFit="1" customWidth="1"/>
    <col min="184" max="184" width="23.109375" bestFit="1" customWidth="1"/>
    <col min="185" max="185" width="14" bestFit="1" customWidth="1"/>
    <col min="186" max="186" width="12.6640625" bestFit="1" customWidth="1"/>
    <col min="187" max="188" width="7.109375" bestFit="1" customWidth="1"/>
    <col min="189" max="189" width="10.33203125" bestFit="1" customWidth="1"/>
    <col min="190" max="190" width="6" bestFit="1" customWidth="1"/>
    <col min="191" max="191" width="16.88671875" bestFit="1" customWidth="1"/>
    <col min="193" max="193" width="23.88671875" bestFit="1" customWidth="1"/>
    <col min="194" max="194" width="18" bestFit="1" customWidth="1"/>
    <col min="195" max="195" width="22.5546875" bestFit="1" customWidth="1"/>
    <col min="196" max="196" width="23.109375" bestFit="1" customWidth="1"/>
    <col min="197" max="197" width="14" bestFit="1" customWidth="1"/>
    <col min="198" max="198" width="12.6640625" bestFit="1" customWidth="1"/>
    <col min="199" max="200" width="7.109375" bestFit="1" customWidth="1"/>
    <col min="201" max="201" width="10.33203125" bestFit="1" customWidth="1"/>
    <col min="202" max="202" width="6" bestFit="1" customWidth="1"/>
    <col min="203" max="203" width="16.88671875" bestFit="1" customWidth="1"/>
    <col min="205" max="205" width="22.33203125" bestFit="1" customWidth="1"/>
    <col min="206" max="206" width="16.33203125" bestFit="1" customWidth="1"/>
    <col min="207" max="207" width="20.88671875" bestFit="1" customWidth="1"/>
    <col min="208" max="208" width="21.5546875" bestFit="1" customWidth="1"/>
    <col min="209" max="209" width="12.33203125" bestFit="1" customWidth="1"/>
    <col min="210" max="210" width="12.6640625" bestFit="1" customWidth="1"/>
    <col min="211" max="212" width="7.109375" bestFit="1" customWidth="1"/>
    <col min="213" max="213" width="10.33203125" bestFit="1" customWidth="1"/>
    <col min="214" max="214" width="6" bestFit="1" customWidth="1"/>
    <col min="215" max="215" width="15.33203125" bestFit="1" customWidth="1"/>
    <col min="217" max="217" width="22.33203125" bestFit="1" customWidth="1"/>
    <col min="218" max="218" width="16.33203125" bestFit="1" customWidth="1"/>
    <col min="219" max="219" width="20.88671875" bestFit="1" customWidth="1"/>
    <col min="220" max="220" width="21.5546875" bestFit="1" customWidth="1"/>
    <col min="221" max="221" width="12.33203125" bestFit="1" customWidth="1"/>
    <col min="222" max="222" width="12.6640625" bestFit="1" customWidth="1"/>
    <col min="223" max="224" width="7.109375" bestFit="1" customWidth="1"/>
    <col min="225" max="225" width="10.33203125" bestFit="1" customWidth="1"/>
    <col min="226" max="226" width="6" bestFit="1" customWidth="1"/>
    <col min="227" max="227" width="15.33203125" bestFit="1" customWidth="1"/>
    <col min="229" max="229" width="22.33203125" bestFit="1" customWidth="1"/>
    <col min="230" max="230" width="16.33203125" bestFit="1" customWidth="1"/>
    <col min="231" max="231" width="20.88671875" bestFit="1" customWidth="1"/>
    <col min="232" max="232" width="21.5546875" bestFit="1" customWidth="1"/>
    <col min="233" max="233" width="12.33203125" bestFit="1" customWidth="1"/>
    <col min="234" max="234" width="12.6640625" bestFit="1" customWidth="1"/>
    <col min="235" max="236" width="7.109375" bestFit="1" customWidth="1"/>
    <col min="237" max="237" width="10.33203125" bestFit="1" customWidth="1"/>
    <col min="238" max="238" width="6" bestFit="1" customWidth="1"/>
    <col min="239" max="239" width="15.33203125" bestFit="1" customWidth="1"/>
  </cols>
  <sheetData>
    <row r="1" spans="1:239" x14ac:dyDescent="0.3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146</v>
      </c>
      <c r="H1" t="s">
        <v>147</v>
      </c>
      <c r="I1" t="s">
        <v>29</v>
      </c>
      <c r="J1" t="s">
        <v>30</v>
      </c>
      <c r="K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28</v>
      </c>
      <c r="S1" t="s">
        <v>146</v>
      </c>
      <c r="T1" t="s">
        <v>147</v>
      </c>
      <c r="U1" t="s">
        <v>29</v>
      </c>
      <c r="V1" t="s">
        <v>30</v>
      </c>
      <c r="W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28</v>
      </c>
      <c r="AE1" t="s">
        <v>146</v>
      </c>
      <c r="AF1" t="s">
        <v>148</v>
      </c>
      <c r="AG1" t="s">
        <v>29</v>
      </c>
      <c r="AH1" t="s">
        <v>30</v>
      </c>
      <c r="AI1" t="s">
        <v>43</v>
      </c>
      <c r="AK1" t="s">
        <v>44</v>
      </c>
      <c r="AL1" t="s">
        <v>45</v>
      </c>
      <c r="AM1" t="s">
        <v>46</v>
      </c>
      <c r="AN1" t="s">
        <v>47</v>
      </c>
      <c r="AO1" t="s">
        <v>48</v>
      </c>
      <c r="AP1" t="s">
        <v>28</v>
      </c>
      <c r="AQ1" t="s">
        <v>146</v>
      </c>
      <c r="AR1" t="s">
        <v>147</v>
      </c>
      <c r="AS1" t="s">
        <v>29</v>
      </c>
      <c r="AT1" t="s">
        <v>30</v>
      </c>
      <c r="AU1" t="s">
        <v>49</v>
      </c>
      <c r="AW1" t="s">
        <v>50</v>
      </c>
      <c r="AX1" t="s">
        <v>51</v>
      </c>
      <c r="AY1" t="s">
        <v>52</v>
      </c>
      <c r="AZ1" t="s">
        <v>53</v>
      </c>
      <c r="BA1" t="s">
        <v>54</v>
      </c>
      <c r="BB1" t="s">
        <v>28</v>
      </c>
      <c r="BC1" t="s">
        <v>146</v>
      </c>
      <c r="BD1" t="s">
        <v>147</v>
      </c>
      <c r="BE1" t="s">
        <v>29</v>
      </c>
      <c r="BF1" t="s">
        <v>30</v>
      </c>
      <c r="BG1" t="s">
        <v>55</v>
      </c>
      <c r="BI1" t="s">
        <v>56</v>
      </c>
      <c r="BJ1" t="s">
        <v>57</v>
      </c>
      <c r="BK1" t="s">
        <v>58</v>
      </c>
      <c r="BL1" t="s">
        <v>59</v>
      </c>
      <c r="BM1" t="s">
        <v>60</v>
      </c>
      <c r="BN1" t="s">
        <v>28</v>
      </c>
      <c r="BO1" t="s">
        <v>146</v>
      </c>
      <c r="BP1" t="s">
        <v>147</v>
      </c>
      <c r="BQ1" t="s">
        <v>29</v>
      </c>
      <c r="BR1" t="s">
        <v>30</v>
      </c>
      <c r="BS1" t="s">
        <v>61</v>
      </c>
      <c r="BU1" t="s">
        <v>62</v>
      </c>
      <c r="BV1" t="s">
        <v>63</v>
      </c>
      <c r="BW1" t="s">
        <v>64</v>
      </c>
      <c r="BX1" t="s">
        <v>65</v>
      </c>
      <c r="BY1" t="s">
        <v>66</v>
      </c>
      <c r="BZ1" t="s">
        <v>28</v>
      </c>
      <c r="CA1" t="s">
        <v>146</v>
      </c>
      <c r="CB1" t="s">
        <v>147</v>
      </c>
      <c r="CC1" t="s">
        <v>29</v>
      </c>
      <c r="CD1" t="s">
        <v>30</v>
      </c>
      <c r="CE1" t="s">
        <v>67</v>
      </c>
      <c r="CG1" t="s">
        <v>68</v>
      </c>
      <c r="CH1" t="s">
        <v>69</v>
      </c>
      <c r="CI1" t="s">
        <v>70</v>
      </c>
      <c r="CJ1" t="s">
        <v>71</v>
      </c>
      <c r="CK1" t="s">
        <v>72</v>
      </c>
      <c r="CL1" t="s">
        <v>28</v>
      </c>
      <c r="CM1" t="s">
        <v>146</v>
      </c>
      <c r="CN1" t="s">
        <v>147</v>
      </c>
      <c r="CO1" t="s">
        <v>29</v>
      </c>
      <c r="CP1" t="s">
        <v>30</v>
      </c>
      <c r="CQ1" t="s">
        <v>73</v>
      </c>
      <c r="CS1" t="s">
        <v>74</v>
      </c>
      <c r="CT1" t="s">
        <v>75</v>
      </c>
      <c r="CU1" t="s">
        <v>76</v>
      </c>
      <c r="CV1" t="s">
        <v>77</v>
      </c>
      <c r="CW1" t="s">
        <v>78</v>
      </c>
      <c r="CX1" t="s">
        <v>28</v>
      </c>
      <c r="CY1" t="s">
        <v>146</v>
      </c>
      <c r="CZ1" t="s">
        <v>147</v>
      </c>
      <c r="DA1" t="s">
        <v>29</v>
      </c>
      <c r="DB1" t="s">
        <v>30</v>
      </c>
      <c r="DC1" t="s">
        <v>79</v>
      </c>
      <c r="DE1" t="s">
        <v>80</v>
      </c>
      <c r="DF1" t="s">
        <v>81</v>
      </c>
      <c r="DG1" t="s">
        <v>82</v>
      </c>
      <c r="DH1" t="s">
        <v>83</v>
      </c>
      <c r="DI1" t="s">
        <v>84</v>
      </c>
      <c r="DJ1" t="s">
        <v>28</v>
      </c>
      <c r="DK1" t="s">
        <v>146</v>
      </c>
      <c r="DL1" t="s">
        <v>147</v>
      </c>
      <c r="DM1" t="s">
        <v>29</v>
      </c>
      <c r="DN1" t="s">
        <v>30</v>
      </c>
      <c r="DO1" t="s">
        <v>85</v>
      </c>
      <c r="DQ1" t="s">
        <v>86</v>
      </c>
      <c r="DR1" t="s">
        <v>87</v>
      </c>
      <c r="DS1" t="s">
        <v>88</v>
      </c>
      <c r="DT1" t="s">
        <v>89</v>
      </c>
      <c r="DU1" t="s">
        <v>90</v>
      </c>
      <c r="DV1" t="s">
        <v>28</v>
      </c>
      <c r="DW1" t="s">
        <v>146</v>
      </c>
      <c r="DX1" t="s">
        <v>147</v>
      </c>
      <c r="DY1" t="s">
        <v>29</v>
      </c>
      <c r="DZ1" t="s">
        <v>30</v>
      </c>
      <c r="EA1" t="s">
        <v>91</v>
      </c>
      <c r="EC1" t="s">
        <v>92</v>
      </c>
      <c r="ED1" t="s">
        <v>93</v>
      </c>
      <c r="EE1" t="s">
        <v>94</v>
      </c>
      <c r="EF1" t="s">
        <v>95</v>
      </c>
      <c r="EG1" t="s">
        <v>96</v>
      </c>
      <c r="EH1" t="s">
        <v>28</v>
      </c>
      <c r="EI1" t="s">
        <v>146</v>
      </c>
      <c r="EJ1" t="s">
        <v>147</v>
      </c>
      <c r="EK1" t="s">
        <v>29</v>
      </c>
      <c r="EL1" t="s">
        <v>30</v>
      </c>
      <c r="EM1" t="s">
        <v>97</v>
      </c>
      <c r="EO1" t="s">
        <v>98</v>
      </c>
      <c r="EP1" t="s">
        <v>99</v>
      </c>
      <c r="EQ1" t="s">
        <v>100</v>
      </c>
      <c r="ER1" t="s">
        <v>101</v>
      </c>
      <c r="ES1" t="s">
        <v>102</v>
      </c>
      <c r="ET1" t="s">
        <v>28</v>
      </c>
      <c r="EU1" t="s">
        <v>146</v>
      </c>
      <c r="EV1" t="s">
        <v>147</v>
      </c>
      <c r="EW1" t="s">
        <v>29</v>
      </c>
      <c r="EX1" t="s">
        <v>30</v>
      </c>
      <c r="EY1" t="s">
        <v>103</v>
      </c>
      <c r="FA1" t="s">
        <v>104</v>
      </c>
      <c r="FB1" t="s">
        <v>105</v>
      </c>
      <c r="FC1" t="s">
        <v>106</v>
      </c>
      <c r="FD1" t="s">
        <v>107</v>
      </c>
      <c r="FE1" t="s">
        <v>108</v>
      </c>
      <c r="FF1" t="s">
        <v>28</v>
      </c>
      <c r="FG1" t="s">
        <v>146</v>
      </c>
      <c r="FH1" t="s">
        <v>147</v>
      </c>
      <c r="FI1" t="s">
        <v>29</v>
      </c>
      <c r="FJ1" t="s">
        <v>30</v>
      </c>
      <c r="FK1" t="s">
        <v>109</v>
      </c>
      <c r="FM1" t="s">
        <v>110</v>
      </c>
      <c r="FN1" t="s">
        <v>111</v>
      </c>
      <c r="FO1" t="s">
        <v>112</v>
      </c>
      <c r="FP1" t="s">
        <v>113</v>
      </c>
      <c r="FQ1" t="s">
        <v>114</v>
      </c>
      <c r="FR1" t="s">
        <v>28</v>
      </c>
      <c r="FS1" t="s">
        <v>146</v>
      </c>
      <c r="FT1" t="s">
        <v>147</v>
      </c>
      <c r="FU1" t="s">
        <v>29</v>
      </c>
      <c r="FV1" t="s">
        <v>30</v>
      </c>
      <c r="FW1" t="s">
        <v>115</v>
      </c>
      <c r="FY1" t="s">
        <v>116</v>
      </c>
      <c r="FZ1" t="s">
        <v>117</v>
      </c>
      <c r="GA1" t="s">
        <v>118</v>
      </c>
      <c r="GB1" t="s">
        <v>119</v>
      </c>
      <c r="GC1" t="s">
        <v>120</v>
      </c>
      <c r="GD1" t="s">
        <v>28</v>
      </c>
      <c r="GE1" t="s">
        <v>146</v>
      </c>
      <c r="GF1" t="s">
        <v>147</v>
      </c>
      <c r="GG1" t="s">
        <v>29</v>
      </c>
      <c r="GH1" t="s">
        <v>30</v>
      </c>
      <c r="GI1" t="s">
        <v>121</v>
      </c>
      <c r="GK1" t="s">
        <v>122</v>
      </c>
      <c r="GL1" t="s">
        <v>123</v>
      </c>
      <c r="GM1" t="s">
        <v>124</v>
      </c>
      <c r="GN1" t="s">
        <v>125</v>
      </c>
      <c r="GO1" t="s">
        <v>126</v>
      </c>
      <c r="GP1" t="s">
        <v>28</v>
      </c>
      <c r="GQ1" t="s">
        <v>146</v>
      </c>
      <c r="GR1" t="s">
        <v>147</v>
      </c>
      <c r="GS1" t="s">
        <v>29</v>
      </c>
      <c r="GT1" t="s">
        <v>30</v>
      </c>
      <c r="GU1" t="s">
        <v>127</v>
      </c>
      <c r="GW1" t="s">
        <v>128</v>
      </c>
      <c r="GX1" t="s">
        <v>129</v>
      </c>
      <c r="GY1" t="s">
        <v>130</v>
      </c>
      <c r="GZ1" t="s">
        <v>131</v>
      </c>
      <c r="HA1" t="s">
        <v>132</v>
      </c>
      <c r="HB1" t="s">
        <v>28</v>
      </c>
      <c r="HC1" t="s">
        <v>146</v>
      </c>
      <c r="HD1" t="s">
        <v>147</v>
      </c>
      <c r="HE1" t="s">
        <v>29</v>
      </c>
      <c r="HF1" t="s">
        <v>30</v>
      </c>
      <c r="HG1" t="s">
        <v>133</v>
      </c>
      <c r="HI1" t="s">
        <v>134</v>
      </c>
      <c r="HJ1" t="s">
        <v>135</v>
      </c>
      <c r="HK1" t="s">
        <v>136</v>
      </c>
      <c r="HL1" t="s">
        <v>137</v>
      </c>
      <c r="HM1" t="s">
        <v>138</v>
      </c>
      <c r="HN1" t="s">
        <v>28</v>
      </c>
      <c r="HO1" t="s">
        <v>146</v>
      </c>
      <c r="HP1" t="s">
        <v>147</v>
      </c>
      <c r="HQ1" t="s">
        <v>29</v>
      </c>
      <c r="HR1" t="s">
        <v>30</v>
      </c>
      <c r="HS1" t="s">
        <v>139</v>
      </c>
      <c r="HU1" t="s">
        <v>140</v>
      </c>
      <c r="HV1" t="s">
        <v>141</v>
      </c>
      <c r="HW1" t="s">
        <v>142</v>
      </c>
      <c r="HX1" t="s">
        <v>143</v>
      </c>
      <c r="HY1" t="s">
        <v>144</v>
      </c>
      <c r="HZ1" t="s">
        <v>28</v>
      </c>
      <c r="IA1" t="s">
        <v>146</v>
      </c>
      <c r="IB1" t="s">
        <v>147</v>
      </c>
      <c r="IC1" t="s">
        <v>29</v>
      </c>
      <c r="ID1" t="s">
        <v>30</v>
      </c>
      <c r="IE1" t="s">
        <v>145</v>
      </c>
    </row>
    <row r="2" spans="1:239" x14ac:dyDescent="0.3">
      <c r="A2">
        <v>22</v>
      </c>
      <c r="B2">
        <v>1.4864583330000001</v>
      </c>
      <c r="C2">
        <v>90</v>
      </c>
      <c r="D2">
        <v>8</v>
      </c>
      <c r="E2">
        <v>31</v>
      </c>
      <c r="F2">
        <v>7.7009408999999973E-2</v>
      </c>
      <c r="G2">
        <v>41</v>
      </c>
      <c r="H2">
        <v>164</v>
      </c>
      <c r="I2">
        <v>500</v>
      </c>
      <c r="J2">
        <v>0.246</v>
      </c>
      <c r="K2">
        <v>0.31304637804878038</v>
      </c>
      <c r="M2">
        <v>22</v>
      </c>
      <c r="N2">
        <v>1.276959459</v>
      </c>
      <c r="O2">
        <v>90</v>
      </c>
      <c r="P2">
        <v>9</v>
      </c>
      <c r="Q2">
        <v>31</v>
      </c>
      <c r="R2">
        <v>0.17107084399999994</v>
      </c>
      <c r="S2">
        <v>191</v>
      </c>
      <c r="T2">
        <v>315</v>
      </c>
      <c r="U2">
        <v>500</v>
      </c>
      <c r="V2">
        <v>0.248</v>
      </c>
      <c r="W2">
        <v>0.68980179032258038</v>
      </c>
      <c r="Y2">
        <v>22</v>
      </c>
      <c r="Z2">
        <v>1.5420754720000001</v>
      </c>
      <c r="AA2">
        <v>90</v>
      </c>
      <c r="AB2">
        <v>10</v>
      </c>
      <c r="AC2">
        <v>31</v>
      </c>
      <c r="AD2">
        <v>-0.11402859700000012</v>
      </c>
      <c r="AE2">
        <v>189</v>
      </c>
      <c r="AF2">
        <v>315</v>
      </c>
      <c r="AG2">
        <v>500</v>
      </c>
      <c r="AH2">
        <v>0.252</v>
      </c>
      <c r="AI2">
        <v>-0.45249443253968302</v>
      </c>
      <c r="AK2">
        <v>60</v>
      </c>
      <c r="AL2">
        <v>0.67789855099999996</v>
      </c>
      <c r="AM2">
        <v>90</v>
      </c>
      <c r="AN2">
        <v>11</v>
      </c>
      <c r="AO2">
        <v>65</v>
      </c>
      <c r="AP2">
        <v>7.6601448999999988E-2</v>
      </c>
      <c r="AQ2">
        <v>139</v>
      </c>
      <c r="AR2">
        <v>272</v>
      </c>
      <c r="AS2">
        <v>500</v>
      </c>
      <c r="AT2">
        <v>0.26600000000000001</v>
      </c>
      <c r="AU2">
        <v>0.28797537218045105</v>
      </c>
      <c r="AW2">
        <v>60</v>
      </c>
      <c r="AX2">
        <v>0.66357142899999999</v>
      </c>
      <c r="AY2">
        <v>90</v>
      </c>
      <c r="AZ2">
        <v>12</v>
      </c>
      <c r="BA2">
        <v>62.5</v>
      </c>
      <c r="BB2">
        <v>0.19142857099999999</v>
      </c>
      <c r="BC2">
        <v>74</v>
      </c>
      <c r="BD2">
        <v>137</v>
      </c>
      <c r="BE2">
        <v>500</v>
      </c>
      <c r="BF2">
        <v>0.126</v>
      </c>
      <c r="BG2">
        <v>1.5192743730158729</v>
      </c>
      <c r="BI2">
        <v>22</v>
      </c>
      <c r="BJ2">
        <v>1.8225</v>
      </c>
      <c r="BK2">
        <v>100</v>
      </c>
      <c r="BL2">
        <v>13</v>
      </c>
      <c r="BM2">
        <v>26</v>
      </c>
      <c r="BN2">
        <v>-0.44621428600000002</v>
      </c>
      <c r="BO2">
        <v>101</v>
      </c>
      <c r="BP2">
        <v>159</v>
      </c>
      <c r="BQ2">
        <v>500</v>
      </c>
      <c r="BR2">
        <v>0.11600000000000001</v>
      </c>
      <c r="BS2">
        <v>-3.8466748793103447</v>
      </c>
      <c r="BU2">
        <v>60</v>
      </c>
      <c r="BV2">
        <v>1.4565625</v>
      </c>
      <c r="BW2">
        <v>90</v>
      </c>
      <c r="BX2">
        <v>14</v>
      </c>
      <c r="BY2">
        <v>62.5</v>
      </c>
      <c r="BZ2">
        <v>-0.29431249999999998</v>
      </c>
      <c r="CA2">
        <v>134</v>
      </c>
      <c r="CB2">
        <v>177</v>
      </c>
      <c r="CC2">
        <v>500</v>
      </c>
      <c r="CD2">
        <v>8.5999999999999993E-2</v>
      </c>
      <c r="CE2">
        <v>-3.4222383720930232</v>
      </c>
      <c r="CG2">
        <v>60</v>
      </c>
      <c r="CH2">
        <v>0.64042857099999995</v>
      </c>
      <c r="CI2">
        <v>90</v>
      </c>
      <c r="CJ2">
        <v>15</v>
      </c>
      <c r="CK2">
        <v>62.5</v>
      </c>
      <c r="CL2">
        <v>5.5306723000000058E-2</v>
      </c>
      <c r="CM2">
        <v>35</v>
      </c>
      <c r="CN2">
        <v>107</v>
      </c>
      <c r="CO2">
        <v>500</v>
      </c>
      <c r="CP2">
        <v>0.14399999999999999</v>
      </c>
      <c r="CQ2">
        <v>0.38407446527777822</v>
      </c>
      <c r="CS2">
        <v>60</v>
      </c>
      <c r="CT2">
        <v>1.882692308</v>
      </c>
      <c r="CU2">
        <v>90</v>
      </c>
      <c r="CV2">
        <v>16</v>
      </c>
      <c r="CW2">
        <v>62.5</v>
      </c>
      <c r="CX2">
        <v>-0.75578754600000009</v>
      </c>
      <c r="CY2">
        <v>163</v>
      </c>
      <c r="CZ2">
        <v>199</v>
      </c>
      <c r="DA2">
        <v>500</v>
      </c>
      <c r="DB2">
        <v>7.1999999999999995E-2</v>
      </c>
      <c r="DC2">
        <v>-10.497049250000002</v>
      </c>
      <c r="DE2">
        <v>22</v>
      </c>
      <c r="DF2">
        <v>1.7857142859999999</v>
      </c>
      <c r="DG2">
        <v>90</v>
      </c>
      <c r="DH2">
        <v>17</v>
      </c>
      <c r="DI2">
        <v>26</v>
      </c>
      <c r="DJ2">
        <v>-0.76538095299999998</v>
      </c>
      <c r="DK2">
        <v>92</v>
      </c>
      <c r="DL2">
        <v>158</v>
      </c>
      <c r="DM2">
        <v>1841.5</v>
      </c>
      <c r="DN2">
        <v>0.13200000000000001</v>
      </c>
      <c r="DO2">
        <v>-5.7983405530303029</v>
      </c>
      <c r="DQ2">
        <v>22</v>
      </c>
      <c r="DR2">
        <v>1.7864285710000001</v>
      </c>
      <c r="DS2">
        <v>80</v>
      </c>
      <c r="DT2">
        <v>18</v>
      </c>
      <c r="DU2">
        <v>26</v>
      </c>
      <c r="DV2">
        <v>-0.50764478700000004</v>
      </c>
      <c r="DW2">
        <v>148</v>
      </c>
      <c r="DX2">
        <v>199</v>
      </c>
      <c r="DY2">
        <v>2539</v>
      </c>
      <c r="DZ2">
        <v>0.10199999999999999</v>
      </c>
      <c r="EA2">
        <v>-4.9769096764705889</v>
      </c>
      <c r="EC2">
        <v>60</v>
      </c>
      <c r="ED2">
        <v>0.82982758599999995</v>
      </c>
      <c r="EE2">
        <v>80</v>
      </c>
      <c r="EF2">
        <v>19</v>
      </c>
      <c r="EG2">
        <v>62.5</v>
      </c>
      <c r="EH2">
        <v>1.5913155000000012E-2</v>
      </c>
      <c r="EI2">
        <v>72</v>
      </c>
      <c r="EJ2">
        <v>137</v>
      </c>
      <c r="EK2">
        <v>3236.5</v>
      </c>
      <c r="EL2">
        <v>0.13</v>
      </c>
      <c r="EM2">
        <v>0.12240888461538471</v>
      </c>
      <c r="EO2">
        <v>60</v>
      </c>
      <c r="EP2">
        <v>0.92720000000000002</v>
      </c>
      <c r="EQ2">
        <v>80</v>
      </c>
      <c r="ER2">
        <v>20</v>
      </c>
      <c r="ES2">
        <v>62.5</v>
      </c>
      <c r="ET2">
        <v>-0.16800645199999997</v>
      </c>
      <c r="EU2">
        <v>85</v>
      </c>
      <c r="EV2">
        <v>142</v>
      </c>
      <c r="EW2">
        <v>3934</v>
      </c>
      <c r="EX2">
        <v>0.114</v>
      </c>
      <c r="EY2">
        <v>-1.4737408070175435</v>
      </c>
      <c r="FA2">
        <v>38</v>
      </c>
      <c r="FB2">
        <v>1.322142857</v>
      </c>
      <c r="FC2">
        <v>80</v>
      </c>
      <c r="FD2">
        <v>21</v>
      </c>
      <c r="FE2">
        <v>39</v>
      </c>
      <c r="FF2">
        <v>-0.19464285700000006</v>
      </c>
      <c r="FG2">
        <v>108</v>
      </c>
      <c r="FH2">
        <v>123</v>
      </c>
      <c r="FI2">
        <v>4631.5</v>
      </c>
      <c r="FJ2">
        <v>0.03</v>
      </c>
      <c r="FK2">
        <v>-6.4880952333333353</v>
      </c>
      <c r="FM2">
        <v>60</v>
      </c>
      <c r="FN2">
        <v>1.073</v>
      </c>
      <c r="FO2">
        <v>85</v>
      </c>
      <c r="FP2">
        <v>22.1</v>
      </c>
      <c r="FQ2">
        <v>60.5</v>
      </c>
      <c r="FR2">
        <v>-5.8999999999999941E-2</v>
      </c>
      <c r="FS2">
        <v>60</v>
      </c>
      <c r="FT2">
        <v>70</v>
      </c>
      <c r="FU2">
        <v>500</v>
      </c>
      <c r="FV2">
        <v>0.02</v>
      </c>
      <c r="FW2">
        <v>-2.9499999999999971</v>
      </c>
      <c r="FY2">
        <v>61</v>
      </c>
      <c r="FZ2">
        <v>1.39375</v>
      </c>
      <c r="GA2">
        <v>85</v>
      </c>
      <c r="GB2">
        <v>22.2</v>
      </c>
      <c r="GC2">
        <v>61.5</v>
      </c>
      <c r="GD2">
        <v>0.11291666699999992</v>
      </c>
      <c r="GE2">
        <v>107</v>
      </c>
      <c r="GF2">
        <v>114</v>
      </c>
      <c r="GG2">
        <v>500</v>
      </c>
      <c r="GH2">
        <v>1.4E-2</v>
      </c>
      <c r="GI2">
        <v>8.0654762142857077</v>
      </c>
      <c r="GK2">
        <v>72</v>
      </c>
      <c r="GL2">
        <v>2.0699999999999998</v>
      </c>
      <c r="GM2">
        <v>85</v>
      </c>
      <c r="GN2">
        <v>22.3</v>
      </c>
      <c r="GO2">
        <v>72.5</v>
      </c>
      <c r="GP2">
        <v>-0.42333333299999976</v>
      </c>
      <c r="GQ2">
        <v>163</v>
      </c>
      <c r="GR2">
        <v>168</v>
      </c>
      <c r="GS2">
        <v>500</v>
      </c>
      <c r="GT2">
        <v>0.01</v>
      </c>
      <c r="GU2">
        <v>-42.333333299999978</v>
      </c>
      <c r="GW2">
        <v>40</v>
      </c>
      <c r="GX2">
        <v>1.095</v>
      </c>
      <c r="GY2">
        <v>85</v>
      </c>
      <c r="GZ2">
        <v>23</v>
      </c>
      <c r="HA2">
        <v>40.5</v>
      </c>
      <c r="HB2">
        <v>-5.4999999999999938E-2</v>
      </c>
      <c r="HC2">
        <v>72</v>
      </c>
      <c r="HD2">
        <v>79</v>
      </c>
      <c r="HE2">
        <v>500</v>
      </c>
      <c r="HF2">
        <v>1.4E-2</v>
      </c>
      <c r="HG2">
        <v>-3.9285714285714239</v>
      </c>
      <c r="HI2">
        <v>58</v>
      </c>
      <c r="HJ2">
        <v>1.778333333</v>
      </c>
      <c r="HK2">
        <v>85</v>
      </c>
      <c r="HL2">
        <v>24</v>
      </c>
      <c r="HM2">
        <v>58.5</v>
      </c>
      <c r="HN2">
        <v>-0.30166666600000003</v>
      </c>
      <c r="HO2">
        <v>178</v>
      </c>
      <c r="HP2">
        <v>185</v>
      </c>
      <c r="HQ2">
        <v>500</v>
      </c>
      <c r="HR2">
        <v>1.4E-2</v>
      </c>
      <c r="HS2">
        <v>-21.547619000000001</v>
      </c>
      <c r="HU2">
        <v>22</v>
      </c>
      <c r="HV2">
        <v>1.5744444440000001</v>
      </c>
      <c r="HW2">
        <v>85</v>
      </c>
      <c r="HX2">
        <v>25</v>
      </c>
      <c r="HY2">
        <v>26</v>
      </c>
      <c r="HZ2">
        <v>-0.48383468799999996</v>
      </c>
      <c r="IA2">
        <v>100</v>
      </c>
      <c r="IB2">
        <v>160</v>
      </c>
      <c r="IC2">
        <v>40559.25</v>
      </c>
      <c r="ID2">
        <v>0.12</v>
      </c>
      <c r="IE2">
        <v>-4.0319557333333336</v>
      </c>
    </row>
    <row r="3" spans="1:239" x14ac:dyDescent="0.3">
      <c r="A3">
        <v>40</v>
      </c>
      <c r="B3">
        <v>1.563467742</v>
      </c>
      <c r="C3">
        <v>90</v>
      </c>
      <c r="D3">
        <v>8</v>
      </c>
      <c r="E3">
        <v>50</v>
      </c>
      <c r="F3">
        <v>-0.1960704820000001</v>
      </c>
      <c r="G3">
        <v>102</v>
      </c>
      <c r="H3">
        <v>237</v>
      </c>
      <c r="J3">
        <v>0.27</v>
      </c>
      <c r="K3">
        <v>-0.72618697037037072</v>
      </c>
      <c r="M3">
        <v>40</v>
      </c>
      <c r="N3">
        <v>1.4480303029999999</v>
      </c>
      <c r="O3">
        <v>90</v>
      </c>
      <c r="P3">
        <v>9</v>
      </c>
      <c r="Q3">
        <v>50</v>
      </c>
      <c r="R3">
        <v>-0.39893455799999988</v>
      </c>
      <c r="S3">
        <v>249</v>
      </c>
      <c r="T3">
        <v>410</v>
      </c>
      <c r="V3">
        <v>0.32200000000000001</v>
      </c>
      <c r="W3">
        <v>-1.2389271987577635</v>
      </c>
      <c r="Y3">
        <v>40</v>
      </c>
      <c r="Z3">
        <v>1.4280468749999999</v>
      </c>
      <c r="AA3">
        <v>90</v>
      </c>
      <c r="AB3">
        <v>10</v>
      </c>
      <c r="AC3">
        <v>50</v>
      </c>
      <c r="AD3">
        <v>-0.37873836399999994</v>
      </c>
      <c r="AE3">
        <v>251</v>
      </c>
      <c r="AF3">
        <v>410</v>
      </c>
      <c r="AH3">
        <v>0.318</v>
      </c>
      <c r="AI3">
        <v>-1.1910011446540878</v>
      </c>
      <c r="AK3">
        <v>70</v>
      </c>
      <c r="AL3">
        <v>0.75449999999999995</v>
      </c>
      <c r="AM3">
        <v>90</v>
      </c>
      <c r="AN3">
        <v>11</v>
      </c>
      <c r="AO3">
        <v>75</v>
      </c>
      <c r="AP3">
        <v>0.47997368399999996</v>
      </c>
      <c r="AQ3">
        <v>212</v>
      </c>
      <c r="AR3">
        <v>315</v>
      </c>
      <c r="AT3">
        <v>0.20599999999999999</v>
      </c>
      <c r="AU3">
        <v>2.329969339805825</v>
      </c>
      <c r="AW3">
        <v>65</v>
      </c>
      <c r="AX3">
        <v>0.85499999999999998</v>
      </c>
      <c r="AY3">
        <v>90</v>
      </c>
      <c r="AZ3">
        <v>12</v>
      </c>
      <c r="BA3">
        <v>67.5</v>
      </c>
      <c r="BB3">
        <v>0.17590909100000007</v>
      </c>
      <c r="BC3">
        <v>110</v>
      </c>
      <c r="BD3">
        <v>161</v>
      </c>
      <c r="BF3">
        <v>0.10199999999999999</v>
      </c>
      <c r="BG3">
        <v>1.7245989313725498</v>
      </c>
      <c r="BI3">
        <v>30</v>
      </c>
      <c r="BJ3">
        <v>1.376285714</v>
      </c>
      <c r="BK3">
        <v>100</v>
      </c>
      <c r="BL3">
        <v>13</v>
      </c>
      <c r="BM3">
        <v>35</v>
      </c>
      <c r="BN3">
        <v>-0.32513988099999991</v>
      </c>
      <c r="BO3">
        <v>124</v>
      </c>
      <c r="BP3">
        <v>207</v>
      </c>
      <c r="BR3">
        <v>0.16600000000000001</v>
      </c>
      <c r="BS3">
        <v>-1.9586739819277101</v>
      </c>
      <c r="BU3">
        <v>65</v>
      </c>
      <c r="BV3">
        <v>1.16225</v>
      </c>
      <c r="BW3">
        <v>90</v>
      </c>
      <c r="BX3">
        <v>14</v>
      </c>
      <c r="BY3">
        <v>67.5</v>
      </c>
      <c r="BZ3">
        <v>-0.17877173899999999</v>
      </c>
      <c r="CA3">
        <v>157</v>
      </c>
      <c r="CB3">
        <v>201</v>
      </c>
      <c r="CD3">
        <v>8.7999999999999995E-2</v>
      </c>
      <c r="CE3">
        <v>-2.0314970340909091</v>
      </c>
      <c r="CG3">
        <v>65</v>
      </c>
      <c r="CH3">
        <v>0.695735294</v>
      </c>
      <c r="CI3">
        <v>90</v>
      </c>
      <c r="CJ3">
        <v>15</v>
      </c>
      <c r="CK3">
        <v>67.5</v>
      </c>
      <c r="CL3">
        <v>-8.1410969999999971E-2</v>
      </c>
      <c r="CM3">
        <v>73</v>
      </c>
      <c r="CN3">
        <v>146</v>
      </c>
      <c r="CP3">
        <v>0.14599999999999999</v>
      </c>
      <c r="CQ3">
        <v>-0.55760938356164369</v>
      </c>
      <c r="CS3">
        <v>65</v>
      </c>
      <c r="CT3">
        <v>1.1269047619999999</v>
      </c>
      <c r="CU3">
        <v>90</v>
      </c>
      <c r="CV3">
        <v>16</v>
      </c>
      <c r="CW3">
        <v>67.5</v>
      </c>
      <c r="CX3">
        <v>0.35997023800000005</v>
      </c>
      <c r="CY3">
        <v>178</v>
      </c>
      <c r="CZ3">
        <v>216</v>
      </c>
      <c r="DB3">
        <v>7.5999999999999998E-2</v>
      </c>
      <c r="DC3">
        <v>4.736450500000001</v>
      </c>
      <c r="DE3">
        <v>30</v>
      </c>
      <c r="DF3">
        <v>1.020333333</v>
      </c>
      <c r="DG3">
        <v>90</v>
      </c>
      <c r="DH3">
        <v>17</v>
      </c>
      <c r="DI3">
        <v>35</v>
      </c>
      <c r="DJ3">
        <v>-0.14598148099999997</v>
      </c>
      <c r="DK3">
        <v>113</v>
      </c>
      <c r="DL3">
        <v>215</v>
      </c>
      <c r="DN3">
        <v>0.20399999999999999</v>
      </c>
      <c r="DO3">
        <v>-0.7155954950980391</v>
      </c>
      <c r="DQ3">
        <v>30</v>
      </c>
      <c r="DR3">
        <v>1.278783784</v>
      </c>
      <c r="DS3">
        <v>80</v>
      </c>
      <c r="DT3">
        <v>18</v>
      </c>
      <c r="DU3">
        <v>35</v>
      </c>
      <c r="DV3">
        <v>-0.20140283200000009</v>
      </c>
      <c r="DW3">
        <v>162</v>
      </c>
      <c r="DX3">
        <v>243</v>
      </c>
      <c r="DZ3">
        <v>0.16200000000000001</v>
      </c>
      <c r="EA3">
        <v>-1.2432273580246918</v>
      </c>
      <c r="EC3">
        <v>65</v>
      </c>
      <c r="ED3">
        <v>0.84574074099999996</v>
      </c>
      <c r="EE3">
        <v>80</v>
      </c>
      <c r="EF3">
        <v>19</v>
      </c>
      <c r="EG3">
        <v>67.5</v>
      </c>
      <c r="EH3">
        <v>0.26330687800000008</v>
      </c>
      <c r="EI3">
        <v>110</v>
      </c>
      <c r="EJ3">
        <v>159</v>
      </c>
      <c r="EL3">
        <v>9.8000000000000004E-2</v>
      </c>
      <c r="EM3">
        <v>2.6868048775510212</v>
      </c>
      <c r="EO3">
        <v>65</v>
      </c>
      <c r="EP3">
        <v>0.75919354800000005</v>
      </c>
      <c r="EQ3">
        <v>80</v>
      </c>
      <c r="ER3">
        <v>20</v>
      </c>
      <c r="ES3">
        <v>67.5</v>
      </c>
      <c r="ET3">
        <v>0.17660645199999991</v>
      </c>
      <c r="EU3">
        <v>111</v>
      </c>
      <c r="EV3">
        <v>169</v>
      </c>
      <c r="EX3">
        <v>0.11600000000000001</v>
      </c>
      <c r="EY3">
        <v>1.5224694137931025</v>
      </c>
      <c r="FA3">
        <v>40</v>
      </c>
      <c r="FB3">
        <v>1.1274999999999999</v>
      </c>
      <c r="FC3">
        <v>80</v>
      </c>
      <c r="FD3">
        <v>21</v>
      </c>
      <c r="FE3">
        <v>41</v>
      </c>
      <c r="FF3">
        <v>-0.14499999999999991</v>
      </c>
      <c r="FG3">
        <v>115</v>
      </c>
      <c r="FH3">
        <v>134</v>
      </c>
      <c r="FJ3">
        <v>3.7999999999999999E-2</v>
      </c>
      <c r="FK3">
        <v>-3.815789473684208</v>
      </c>
      <c r="FM3">
        <v>61</v>
      </c>
      <c r="FN3">
        <v>1.014</v>
      </c>
      <c r="FO3">
        <v>85</v>
      </c>
      <c r="FP3">
        <v>22.1</v>
      </c>
      <c r="FQ3">
        <v>61.5</v>
      </c>
      <c r="FR3">
        <v>-3.400000000000003E-2</v>
      </c>
      <c r="FS3">
        <v>65</v>
      </c>
      <c r="FT3">
        <v>75</v>
      </c>
      <c r="FV3">
        <v>0.02</v>
      </c>
      <c r="FW3">
        <v>-1.7000000000000015</v>
      </c>
      <c r="FY3">
        <v>62</v>
      </c>
      <c r="FZ3">
        <v>1.506666667</v>
      </c>
      <c r="GA3">
        <v>85</v>
      </c>
      <c r="GB3">
        <v>22.2</v>
      </c>
      <c r="GC3">
        <v>62.5</v>
      </c>
      <c r="GD3">
        <v>-0.40791666700000007</v>
      </c>
      <c r="GE3">
        <v>111</v>
      </c>
      <c r="GF3">
        <v>118</v>
      </c>
      <c r="GH3">
        <v>1.4E-2</v>
      </c>
      <c r="GI3">
        <v>-29.13690478571429</v>
      </c>
      <c r="GK3">
        <v>73</v>
      </c>
      <c r="GL3">
        <v>1.6466666670000001</v>
      </c>
      <c r="GM3">
        <v>85</v>
      </c>
      <c r="GN3">
        <v>22.3</v>
      </c>
      <c r="GO3">
        <v>73.5</v>
      </c>
      <c r="GP3">
        <v>9.4999999999999973E-2</v>
      </c>
      <c r="GQ3">
        <v>165</v>
      </c>
      <c r="GR3">
        <v>172</v>
      </c>
      <c r="GT3">
        <v>1.4E-2</v>
      </c>
      <c r="GU3">
        <v>6.7857142857142838</v>
      </c>
      <c r="GW3">
        <v>41</v>
      </c>
      <c r="GX3">
        <v>1.04</v>
      </c>
      <c r="GY3">
        <v>85</v>
      </c>
      <c r="GZ3">
        <v>23</v>
      </c>
      <c r="HA3">
        <v>41.5</v>
      </c>
      <c r="HB3">
        <v>-3.5000000000000142E-2</v>
      </c>
      <c r="HC3">
        <v>76</v>
      </c>
      <c r="HD3">
        <v>85</v>
      </c>
      <c r="HF3">
        <v>1.7999999999999999E-2</v>
      </c>
      <c r="HG3">
        <v>-1.9444444444444524</v>
      </c>
      <c r="HI3">
        <v>59</v>
      </c>
      <c r="HJ3">
        <v>1.4766666669999999</v>
      </c>
      <c r="HK3">
        <v>85</v>
      </c>
      <c r="HL3">
        <v>24</v>
      </c>
      <c r="HM3">
        <v>59.5</v>
      </c>
      <c r="HN3">
        <v>-0.55466666699999989</v>
      </c>
      <c r="HO3">
        <v>182</v>
      </c>
      <c r="HP3">
        <v>190</v>
      </c>
      <c r="HR3">
        <v>1.6E-2</v>
      </c>
      <c r="HS3">
        <v>-34.66666668749999</v>
      </c>
      <c r="HU3">
        <v>30</v>
      </c>
      <c r="HV3">
        <v>1.0906097560000001</v>
      </c>
      <c r="HW3">
        <v>85</v>
      </c>
      <c r="HX3">
        <v>25</v>
      </c>
      <c r="HY3">
        <v>35</v>
      </c>
      <c r="HZ3">
        <v>-9.1234756000000083E-2</v>
      </c>
      <c r="IA3">
        <v>119</v>
      </c>
      <c r="IB3">
        <v>213</v>
      </c>
      <c r="ID3">
        <v>0.188</v>
      </c>
      <c r="IE3">
        <v>-0.48529125531914941</v>
      </c>
    </row>
    <row r="4" spans="1:239" x14ac:dyDescent="0.3">
      <c r="A4">
        <v>60</v>
      </c>
      <c r="B4">
        <v>1.3673972599999999</v>
      </c>
      <c r="C4">
        <v>90</v>
      </c>
      <c r="D4">
        <v>8</v>
      </c>
      <c r="E4">
        <v>70</v>
      </c>
      <c r="F4">
        <v>3.7324962000000017E-2</v>
      </c>
      <c r="G4">
        <v>164</v>
      </c>
      <c r="H4">
        <v>309</v>
      </c>
      <c r="J4">
        <v>0.28999999999999998</v>
      </c>
      <c r="K4">
        <v>0.12870676551724144</v>
      </c>
      <c r="M4">
        <v>60</v>
      </c>
      <c r="N4">
        <v>1.049095745</v>
      </c>
      <c r="O4">
        <v>90</v>
      </c>
      <c r="P4">
        <v>9</v>
      </c>
      <c r="Q4">
        <v>70</v>
      </c>
      <c r="R4">
        <v>1.5097802999999965E-2</v>
      </c>
      <c r="S4">
        <v>316</v>
      </c>
      <c r="T4">
        <v>503</v>
      </c>
      <c r="V4">
        <v>0.374</v>
      </c>
      <c r="W4">
        <v>4.0368457219251246E-2</v>
      </c>
      <c r="Y4">
        <v>60</v>
      </c>
      <c r="Z4">
        <v>1.049308511</v>
      </c>
      <c r="AA4">
        <v>90</v>
      </c>
      <c r="AB4">
        <v>10</v>
      </c>
      <c r="AC4">
        <v>70</v>
      </c>
      <c r="AD4">
        <v>3.6484779999998995E-3</v>
      </c>
      <c r="AE4">
        <v>316</v>
      </c>
      <c r="AF4">
        <v>503</v>
      </c>
      <c r="AH4">
        <v>0.374</v>
      </c>
      <c r="AI4">
        <v>9.7552887700532078E-3</v>
      </c>
      <c r="AK4">
        <v>80</v>
      </c>
      <c r="AL4">
        <v>1.2344736839999999</v>
      </c>
      <c r="AM4">
        <v>90</v>
      </c>
      <c r="AN4">
        <v>11</v>
      </c>
      <c r="AO4">
        <v>85</v>
      </c>
      <c r="AP4">
        <v>1.327631600000001E-2</v>
      </c>
      <c r="AQ4">
        <v>277</v>
      </c>
      <c r="AR4">
        <v>358</v>
      </c>
      <c r="AT4">
        <v>0.16200000000000001</v>
      </c>
      <c r="AU4">
        <v>8.1952567901234633E-2</v>
      </c>
      <c r="AW4">
        <v>70</v>
      </c>
      <c r="AX4">
        <v>1.0309090910000001</v>
      </c>
      <c r="AY4">
        <v>90</v>
      </c>
      <c r="AZ4">
        <v>12</v>
      </c>
      <c r="BA4">
        <v>72.5</v>
      </c>
      <c r="BB4">
        <v>0.107424242</v>
      </c>
      <c r="BC4">
        <v>139</v>
      </c>
      <c r="BD4">
        <v>184</v>
      </c>
      <c r="BF4">
        <v>0.09</v>
      </c>
      <c r="BG4">
        <v>1.1936026888888889</v>
      </c>
      <c r="BI4">
        <v>40</v>
      </c>
      <c r="BJ4">
        <v>1.0511458330000001</v>
      </c>
      <c r="BK4">
        <v>100</v>
      </c>
      <c r="BL4">
        <v>13</v>
      </c>
      <c r="BM4">
        <v>45</v>
      </c>
      <c r="BN4">
        <v>-0.15623674200000004</v>
      </c>
      <c r="BO4">
        <v>159</v>
      </c>
      <c r="BP4">
        <v>262</v>
      </c>
      <c r="BR4">
        <v>0.20599999999999999</v>
      </c>
      <c r="BS4">
        <v>-0.75843078640776718</v>
      </c>
      <c r="BU4">
        <v>70</v>
      </c>
      <c r="BV4">
        <v>0.98347826100000002</v>
      </c>
      <c r="BW4">
        <v>90</v>
      </c>
      <c r="BX4">
        <v>14</v>
      </c>
      <c r="BY4">
        <v>72.5</v>
      </c>
      <c r="BZ4">
        <v>-4.8862876000000055E-2</v>
      </c>
      <c r="CA4">
        <v>178</v>
      </c>
      <c r="CB4">
        <v>230</v>
      </c>
      <c r="CD4">
        <v>0.104</v>
      </c>
      <c r="CE4">
        <v>-0.4698353461538467</v>
      </c>
      <c r="CG4">
        <v>70</v>
      </c>
      <c r="CH4">
        <v>0.61432432400000003</v>
      </c>
      <c r="CI4">
        <v>90</v>
      </c>
      <c r="CJ4">
        <v>15</v>
      </c>
      <c r="CK4">
        <v>72.5</v>
      </c>
      <c r="CL4">
        <v>-0.17452432400000001</v>
      </c>
      <c r="CM4">
        <v>109</v>
      </c>
      <c r="CN4">
        <v>200</v>
      </c>
      <c r="CP4">
        <v>0.182</v>
      </c>
      <c r="CQ4">
        <v>-0.95892485714285725</v>
      </c>
      <c r="CS4">
        <v>70</v>
      </c>
      <c r="CT4">
        <v>1.4868749999999999</v>
      </c>
      <c r="CU4">
        <v>90</v>
      </c>
      <c r="CV4">
        <v>16</v>
      </c>
      <c r="CW4">
        <v>72.5</v>
      </c>
      <c r="CX4">
        <v>-0.20187500000000003</v>
      </c>
      <c r="CY4">
        <v>200</v>
      </c>
      <c r="CZ4">
        <v>236</v>
      </c>
      <c r="DB4">
        <v>7.1999999999999995E-2</v>
      </c>
      <c r="DC4">
        <v>-2.8038194444444451</v>
      </c>
      <c r="DE4">
        <v>40</v>
      </c>
      <c r="DF4">
        <v>0.87435185199999998</v>
      </c>
      <c r="DG4">
        <v>90</v>
      </c>
      <c r="DH4">
        <v>17</v>
      </c>
      <c r="DI4">
        <v>45</v>
      </c>
      <c r="DJ4">
        <v>-0.33159544200000002</v>
      </c>
      <c r="DK4">
        <v>161</v>
      </c>
      <c r="DL4">
        <v>297</v>
      </c>
      <c r="DN4">
        <v>0.27200000000000002</v>
      </c>
      <c r="DO4">
        <v>-1.2191008897058824</v>
      </c>
      <c r="DQ4">
        <v>40</v>
      </c>
      <c r="DR4">
        <v>1.0773809519999999</v>
      </c>
      <c r="DS4">
        <v>80</v>
      </c>
      <c r="DT4">
        <v>18</v>
      </c>
      <c r="DU4">
        <v>45</v>
      </c>
      <c r="DV4">
        <v>-0.35767506999999998</v>
      </c>
      <c r="DW4">
        <v>201</v>
      </c>
      <c r="DX4">
        <v>317</v>
      </c>
      <c r="DZ4">
        <v>0.23200000000000001</v>
      </c>
      <c r="EA4">
        <v>-1.5417028879310344</v>
      </c>
      <c r="EC4">
        <v>70</v>
      </c>
      <c r="ED4">
        <v>1.109047619</v>
      </c>
      <c r="EE4">
        <v>80</v>
      </c>
      <c r="EF4">
        <v>19</v>
      </c>
      <c r="EG4">
        <v>72.5</v>
      </c>
      <c r="EH4">
        <v>-5.9917184000000123E-2</v>
      </c>
      <c r="EI4">
        <v>138</v>
      </c>
      <c r="EJ4">
        <v>183</v>
      </c>
      <c r="EL4">
        <v>0.09</v>
      </c>
      <c r="EM4">
        <v>-0.66574648888889032</v>
      </c>
      <c r="EO4">
        <v>70</v>
      </c>
      <c r="EP4">
        <v>0.93579999999999997</v>
      </c>
      <c r="EQ4">
        <v>80</v>
      </c>
      <c r="ER4">
        <v>20</v>
      </c>
      <c r="ES4">
        <v>72.5</v>
      </c>
      <c r="ET4">
        <v>0.22205714300000001</v>
      </c>
      <c r="EU4">
        <v>144</v>
      </c>
      <c r="EV4">
        <v>192</v>
      </c>
      <c r="EX4">
        <v>9.6000000000000002E-2</v>
      </c>
      <c r="EY4">
        <v>2.3130952395833333</v>
      </c>
      <c r="FA4">
        <v>42</v>
      </c>
      <c r="FB4">
        <v>0.98250000000000004</v>
      </c>
      <c r="FC4">
        <v>80</v>
      </c>
      <c r="FD4">
        <v>21</v>
      </c>
      <c r="FE4">
        <v>43</v>
      </c>
      <c r="FF4">
        <v>-0.25596153799999999</v>
      </c>
      <c r="FG4">
        <v>124</v>
      </c>
      <c r="FH4">
        <v>148</v>
      </c>
      <c r="FJ4">
        <v>4.8000000000000001E-2</v>
      </c>
      <c r="FK4">
        <v>-5.3325320416666662</v>
      </c>
      <c r="FM4">
        <v>62</v>
      </c>
      <c r="FN4">
        <v>0.98</v>
      </c>
      <c r="FO4">
        <v>85</v>
      </c>
      <c r="FP4">
        <v>22.1</v>
      </c>
      <c r="FQ4">
        <v>62.5</v>
      </c>
      <c r="FR4">
        <v>-9.2999999999999972E-2</v>
      </c>
      <c r="FS4">
        <v>70</v>
      </c>
      <c r="FT4">
        <v>80</v>
      </c>
      <c r="FV4">
        <v>0.02</v>
      </c>
      <c r="FW4">
        <v>-4.6499999999999986</v>
      </c>
      <c r="FY4">
        <v>63</v>
      </c>
      <c r="FZ4">
        <v>1.0987499999999999</v>
      </c>
      <c r="GA4">
        <v>85</v>
      </c>
      <c r="GB4">
        <v>22.2</v>
      </c>
      <c r="GC4">
        <v>63.5</v>
      </c>
      <c r="GD4">
        <v>0.25291666700000004</v>
      </c>
      <c r="GE4">
        <v>114</v>
      </c>
      <c r="GF4">
        <v>121</v>
      </c>
      <c r="GH4">
        <v>1.4E-2</v>
      </c>
      <c r="GI4">
        <v>18.065476214285717</v>
      </c>
      <c r="GK4">
        <v>74</v>
      </c>
      <c r="GL4">
        <v>1.7416666670000001</v>
      </c>
      <c r="GM4">
        <v>85</v>
      </c>
      <c r="GN4">
        <v>22.3</v>
      </c>
      <c r="GO4">
        <v>74.5</v>
      </c>
      <c r="GP4">
        <v>-0.55916666699999995</v>
      </c>
      <c r="GQ4">
        <v>169</v>
      </c>
      <c r="GR4">
        <v>176</v>
      </c>
      <c r="GT4">
        <v>1.4E-2</v>
      </c>
      <c r="GU4">
        <v>-39.940476214285709</v>
      </c>
      <c r="GW4">
        <v>42</v>
      </c>
      <c r="GX4">
        <v>1.0049999999999999</v>
      </c>
      <c r="GY4">
        <v>85</v>
      </c>
      <c r="GZ4">
        <v>23</v>
      </c>
      <c r="HA4">
        <v>42.5</v>
      </c>
      <c r="HB4">
        <v>-0.10699999999999987</v>
      </c>
      <c r="HC4">
        <v>81</v>
      </c>
      <c r="HD4">
        <v>90</v>
      </c>
      <c r="HF4">
        <v>1.7999999999999999E-2</v>
      </c>
      <c r="HG4">
        <v>-5.9444444444444375</v>
      </c>
      <c r="HI4">
        <v>60</v>
      </c>
      <c r="HJ4">
        <v>0.92200000000000004</v>
      </c>
      <c r="HK4">
        <v>85</v>
      </c>
      <c r="HL4">
        <v>24</v>
      </c>
      <c r="HM4">
        <v>60.5</v>
      </c>
      <c r="HN4">
        <v>0.29549999999999998</v>
      </c>
      <c r="HO4">
        <v>185</v>
      </c>
      <c r="HP4">
        <v>195</v>
      </c>
      <c r="HR4">
        <v>0.02</v>
      </c>
      <c r="HS4">
        <v>14.774999999999999</v>
      </c>
      <c r="HU4">
        <v>40</v>
      </c>
      <c r="HV4">
        <v>0.99937500000000001</v>
      </c>
      <c r="HW4">
        <v>85</v>
      </c>
      <c r="HX4">
        <v>25</v>
      </c>
      <c r="HY4">
        <v>45</v>
      </c>
      <c r="HZ4">
        <v>-8.1922170000000016E-2</v>
      </c>
      <c r="IA4">
        <v>165</v>
      </c>
      <c r="IB4">
        <v>268</v>
      </c>
      <c r="ID4">
        <v>0.20599999999999999</v>
      </c>
      <c r="IE4">
        <v>-0.39768043689320398</v>
      </c>
    </row>
    <row r="5" spans="1:239" x14ac:dyDescent="0.3">
      <c r="A5">
        <v>80</v>
      </c>
      <c r="B5">
        <v>1.404722222</v>
      </c>
      <c r="C5">
        <v>90</v>
      </c>
      <c r="D5">
        <v>8</v>
      </c>
      <c r="E5">
        <v>90</v>
      </c>
      <c r="F5">
        <v>-0.44773193099999997</v>
      </c>
      <c r="G5">
        <v>237</v>
      </c>
      <c r="H5">
        <v>412</v>
      </c>
      <c r="J5">
        <v>0.35</v>
      </c>
      <c r="K5">
        <v>-1.2792340885714286</v>
      </c>
      <c r="M5">
        <v>80</v>
      </c>
      <c r="N5">
        <v>1.064193548</v>
      </c>
      <c r="O5">
        <v>90</v>
      </c>
      <c r="P5">
        <v>9</v>
      </c>
      <c r="Q5">
        <v>90</v>
      </c>
      <c r="R5">
        <v>-0.10909739399999996</v>
      </c>
      <c r="S5">
        <v>410</v>
      </c>
      <c r="T5">
        <v>609</v>
      </c>
      <c r="V5">
        <v>0.39800000000000002</v>
      </c>
      <c r="W5">
        <v>-0.27411405527638177</v>
      </c>
      <c r="Y5">
        <v>80</v>
      </c>
      <c r="Z5">
        <v>1.0529569889999999</v>
      </c>
      <c r="AA5">
        <v>90</v>
      </c>
      <c r="AB5">
        <v>10</v>
      </c>
      <c r="AC5">
        <v>90</v>
      </c>
      <c r="AD5">
        <v>-9.9976219999999949E-2</v>
      </c>
      <c r="AE5">
        <v>410</v>
      </c>
      <c r="AF5">
        <v>608</v>
      </c>
      <c r="AH5">
        <v>0.39600000000000002</v>
      </c>
      <c r="AI5">
        <v>-0.2524652020202019</v>
      </c>
      <c r="AK5">
        <v>90</v>
      </c>
      <c r="AL5">
        <v>1.2477499999999999</v>
      </c>
      <c r="AM5">
        <v>90</v>
      </c>
      <c r="AN5">
        <v>11</v>
      </c>
      <c r="AO5">
        <v>45</v>
      </c>
      <c r="AP5">
        <v>-1.2477499999999999</v>
      </c>
      <c r="AW5">
        <v>75</v>
      </c>
      <c r="AX5">
        <v>1.1383333330000001</v>
      </c>
      <c r="AY5">
        <v>90</v>
      </c>
      <c r="AZ5">
        <v>12</v>
      </c>
      <c r="BA5">
        <v>77.5</v>
      </c>
      <c r="BB5">
        <v>-0.13062499999999999</v>
      </c>
      <c r="BC5">
        <v>163</v>
      </c>
      <c r="BD5">
        <v>208</v>
      </c>
      <c r="BF5">
        <v>0.09</v>
      </c>
      <c r="BG5">
        <v>-1.4513888888888888</v>
      </c>
      <c r="BI5">
        <v>50</v>
      </c>
      <c r="BJ5">
        <v>0.89490909100000005</v>
      </c>
      <c r="BK5">
        <v>100</v>
      </c>
      <c r="BL5">
        <v>13</v>
      </c>
      <c r="BM5">
        <v>55</v>
      </c>
      <c r="BN5">
        <v>-0.43569612800000007</v>
      </c>
      <c r="BO5">
        <v>207</v>
      </c>
      <c r="BP5">
        <v>371</v>
      </c>
      <c r="BR5">
        <v>0.32800000000000001</v>
      </c>
      <c r="BS5">
        <v>-1.3283418536585367</v>
      </c>
      <c r="BU5">
        <v>75</v>
      </c>
      <c r="BV5">
        <v>0.93461538499999997</v>
      </c>
      <c r="BW5">
        <v>90</v>
      </c>
      <c r="BX5">
        <v>14</v>
      </c>
      <c r="BY5">
        <v>77.5</v>
      </c>
      <c r="BZ5">
        <v>0.29288461500000007</v>
      </c>
      <c r="CA5">
        <v>204</v>
      </c>
      <c r="CB5">
        <v>251</v>
      </c>
      <c r="CD5">
        <v>9.4E-2</v>
      </c>
      <c r="CE5">
        <v>3.1157937765957455</v>
      </c>
      <c r="CG5">
        <v>75</v>
      </c>
      <c r="CH5">
        <v>0.43980000000000002</v>
      </c>
      <c r="CI5">
        <v>90</v>
      </c>
      <c r="CJ5">
        <v>15</v>
      </c>
      <c r="CK5">
        <v>77.5</v>
      </c>
      <c r="CL5">
        <v>0.33877142899999996</v>
      </c>
      <c r="CM5">
        <v>150</v>
      </c>
      <c r="CN5">
        <v>230</v>
      </c>
      <c r="CP5">
        <v>0.16</v>
      </c>
      <c r="CQ5">
        <v>2.1173214312499997</v>
      </c>
      <c r="CS5">
        <v>75</v>
      </c>
      <c r="CT5">
        <v>1.2849999999999999</v>
      </c>
      <c r="CU5">
        <v>90</v>
      </c>
      <c r="CV5">
        <v>16</v>
      </c>
      <c r="CW5">
        <v>77.5</v>
      </c>
      <c r="CX5">
        <v>-0.14333333299999995</v>
      </c>
      <c r="CY5">
        <v>217</v>
      </c>
      <c r="CZ5">
        <v>257</v>
      </c>
      <c r="DB5">
        <v>0.08</v>
      </c>
      <c r="DC5">
        <v>-1.7916666624999993</v>
      </c>
      <c r="DE5">
        <v>50</v>
      </c>
      <c r="DF5">
        <v>0.54275640999999997</v>
      </c>
      <c r="DG5">
        <v>90</v>
      </c>
      <c r="DH5">
        <v>17</v>
      </c>
      <c r="DI5">
        <v>55</v>
      </c>
      <c r="DJ5">
        <v>9.9604701000000073E-2</v>
      </c>
      <c r="DK5">
        <v>219</v>
      </c>
      <c r="DL5">
        <v>371</v>
      </c>
      <c r="DN5">
        <v>0.30399999999999999</v>
      </c>
      <c r="DO5">
        <v>0.32764704276315815</v>
      </c>
      <c r="DQ5">
        <v>50</v>
      </c>
      <c r="DR5">
        <v>0.71970588199999996</v>
      </c>
      <c r="DS5">
        <v>80</v>
      </c>
      <c r="DT5">
        <v>18</v>
      </c>
      <c r="DU5">
        <v>55</v>
      </c>
      <c r="DV5">
        <v>-0.12934443600000001</v>
      </c>
      <c r="DW5">
        <v>249</v>
      </c>
      <c r="DX5">
        <v>402</v>
      </c>
      <c r="DZ5">
        <v>0.30599999999999999</v>
      </c>
      <c r="EA5">
        <v>-0.4226942352941177</v>
      </c>
      <c r="EC5">
        <v>75</v>
      </c>
      <c r="ED5">
        <v>1.0491304349999999</v>
      </c>
      <c r="EE5">
        <v>80</v>
      </c>
      <c r="EF5">
        <v>19</v>
      </c>
      <c r="EG5">
        <v>77.5</v>
      </c>
      <c r="EH5">
        <v>9.6821946000000159E-2</v>
      </c>
      <c r="EI5">
        <v>160</v>
      </c>
      <c r="EJ5">
        <v>204</v>
      </c>
      <c r="EL5">
        <v>8.7999999999999995E-2</v>
      </c>
      <c r="EM5">
        <v>1.1002493863636382</v>
      </c>
      <c r="EO5">
        <v>75</v>
      </c>
      <c r="EP5">
        <v>1.157857143</v>
      </c>
      <c r="EQ5">
        <v>80</v>
      </c>
      <c r="ER5">
        <v>20</v>
      </c>
      <c r="ES5">
        <v>77.5</v>
      </c>
      <c r="ET5">
        <v>0.24408730099999998</v>
      </c>
      <c r="EU5">
        <v>171</v>
      </c>
      <c r="EV5">
        <v>211</v>
      </c>
      <c r="EX5">
        <v>0.08</v>
      </c>
      <c r="EY5">
        <v>3.0510912624999995</v>
      </c>
      <c r="FA5">
        <v>44</v>
      </c>
      <c r="FB5">
        <v>0.72653846200000005</v>
      </c>
      <c r="FC5">
        <v>80</v>
      </c>
      <c r="FD5">
        <v>21</v>
      </c>
      <c r="FE5">
        <v>45</v>
      </c>
      <c r="FF5">
        <v>-7.7871795000000077E-2</v>
      </c>
      <c r="FG5">
        <v>135</v>
      </c>
      <c r="FH5">
        <v>164</v>
      </c>
      <c r="FJ5">
        <v>5.8000000000000003E-2</v>
      </c>
      <c r="FK5">
        <v>-1.3426171551724151</v>
      </c>
      <c r="FM5">
        <v>63</v>
      </c>
      <c r="FN5">
        <v>0.88700000000000001</v>
      </c>
      <c r="FO5">
        <v>85</v>
      </c>
      <c r="FP5">
        <v>22.1</v>
      </c>
      <c r="FQ5">
        <v>63.5</v>
      </c>
      <c r="FR5">
        <v>-0.13842857100000006</v>
      </c>
      <c r="FS5">
        <v>75</v>
      </c>
      <c r="FT5">
        <v>87</v>
      </c>
      <c r="FV5">
        <v>2.4E-2</v>
      </c>
      <c r="FW5">
        <v>-5.7678571250000026</v>
      </c>
      <c r="FY5">
        <v>64</v>
      </c>
      <c r="FZ5">
        <v>1.3516666669999999</v>
      </c>
      <c r="GA5">
        <v>85</v>
      </c>
      <c r="GB5">
        <v>22.2</v>
      </c>
      <c r="GC5">
        <v>64.5</v>
      </c>
      <c r="GD5">
        <v>8.4999999999999964E-2</v>
      </c>
      <c r="GE5">
        <v>118</v>
      </c>
      <c r="GF5">
        <v>125</v>
      </c>
      <c r="GH5">
        <v>1.4E-2</v>
      </c>
      <c r="GI5">
        <v>6.0714285714285685</v>
      </c>
      <c r="GK5">
        <v>75</v>
      </c>
      <c r="GL5">
        <v>1.1825000000000001</v>
      </c>
      <c r="GM5">
        <v>85</v>
      </c>
      <c r="GN5">
        <v>22.3</v>
      </c>
      <c r="GO5">
        <v>75.5</v>
      </c>
      <c r="GP5">
        <v>0.33749999999999991</v>
      </c>
      <c r="GQ5">
        <v>172</v>
      </c>
      <c r="GR5">
        <v>179</v>
      </c>
      <c r="GT5">
        <v>1.4E-2</v>
      </c>
      <c r="GU5">
        <v>24.107142857142851</v>
      </c>
      <c r="GW5">
        <v>43</v>
      </c>
      <c r="GX5">
        <v>0.89800000000000002</v>
      </c>
      <c r="GY5">
        <v>85</v>
      </c>
      <c r="GZ5">
        <v>23</v>
      </c>
      <c r="HA5">
        <v>43.5</v>
      </c>
      <c r="HB5">
        <v>0.10699999999999987</v>
      </c>
      <c r="HC5">
        <v>85</v>
      </c>
      <c r="HD5">
        <v>95</v>
      </c>
      <c r="HF5">
        <v>0.02</v>
      </c>
      <c r="HG5">
        <v>5.3499999999999934</v>
      </c>
      <c r="HI5">
        <v>61</v>
      </c>
      <c r="HJ5">
        <v>1.2175</v>
      </c>
      <c r="HK5">
        <v>85</v>
      </c>
      <c r="HL5">
        <v>24</v>
      </c>
      <c r="HM5">
        <v>61.5</v>
      </c>
      <c r="HN5">
        <v>-7.9166666999999968E-2</v>
      </c>
      <c r="HO5">
        <v>191</v>
      </c>
      <c r="HP5">
        <v>199</v>
      </c>
      <c r="HR5">
        <v>1.6E-2</v>
      </c>
      <c r="HS5">
        <v>-4.9479166874999976</v>
      </c>
      <c r="HU5">
        <v>50</v>
      </c>
      <c r="HV5">
        <v>0.91745283</v>
      </c>
      <c r="HW5">
        <v>85</v>
      </c>
      <c r="HX5">
        <v>25</v>
      </c>
      <c r="HY5">
        <v>55</v>
      </c>
      <c r="HZ5">
        <v>-0.19252635900000004</v>
      </c>
      <c r="IA5">
        <v>215</v>
      </c>
      <c r="IB5">
        <v>338</v>
      </c>
      <c r="ID5">
        <v>0.246</v>
      </c>
      <c r="IE5">
        <v>-0.78262747560975621</v>
      </c>
    </row>
    <row r="6" spans="1:239" x14ac:dyDescent="0.3">
      <c r="A6">
        <v>100</v>
      </c>
      <c r="B6">
        <v>0.95699029099999999</v>
      </c>
      <c r="C6">
        <v>90</v>
      </c>
      <c r="D6">
        <v>8</v>
      </c>
      <c r="E6">
        <v>110</v>
      </c>
      <c r="F6">
        <v>-0.12994111099999994</v>
      </c>
      <c r="G6">
        <v>309</v>
      </c>
      <c r="H6">
        <v>475</v>
      </c>
      <c r="J6">
        <v>0.33200000000000002</v>
      </c>
      <c r="K6">
        <v>-0.39138888855421666</v>
      </c>
      <c r="M6">
        <v>100</v>
      </c>
      <c r="N6">
        <v>0.95509615400000003</v>
      </c>
      <c r="O6">
        <v>90</v>
      </c>
      <c r="P6">
        <v>9</v>
      </c>
      <c r="Q6">
        <v>110</v>
      </c>
      <c r="R6">
        <v>-0.21640567799999999</v>
      </c>
      <c r="S6">
        <v>505</v>
      </c>
      <c r="T6">
        <v>652</v>
      </c>
      <c r="V6">
        <v>0.29399999999999998</v>
      </c>
      <c r="W6">
        <v>-0.7360737346938776</v>
      </c>
      <c r="Y6">
        <v>100</v>
      </c>
      <c r="Z6">
        <v>0.95298076899999995</v>
      </c>
      <c r="AA6">
        <v>90</v>
      </c>
      <c r="AB6">
        <v>10</v>
      </c>
      <c r="AC6">
        <v>110</v>
      </c>
      <c r="AD6">
        <v>-0.18945804199999994</v>
      </c>
      <c r="AE6">
        <v>504</v>
      </c>
      <c r="AF6">
        <v>652</v>
      </c>
      <c r="AH6">
        <v>0.29599999999999999</v>
      </c>
      <c r="AI6">
        <v>-0.64006095270270258</v>
      </c>
      <c r="AW6">
        <v>80</v>
      </c>
      <c r="AX6">
        <v>1.0077083330000001</v>
      </c>
      <c r="AY6">
        <v>90</v>
      </c>
      <c r="AZ6">
        <v>12</v>
      </c>
      <c r="BA6">
        <v>82.5</v>
      </c>
      <c r="BB6">
        <v>-2.4108333000000037E-2</v>
      </c>
      <c r="BC6">
        <v>184</v>
      </c>
      <c r="BD6">
        <v>234</v>
      </c>
      <c r="BF6">
        <v>0.1</v>
      </c>
      <c r="BG6">
        <v>-0.24108333000000037</v>
      </c>
      <c r="BI6">
        <v>60</v>
      </c>
      <c r="BJ6">
        <v>0.45921296299999997</v>
      </c>
      <c r="BK6">
        <v>100</v>
      </c>
      <c r="BL6">
        <v>13</v>
      </c>
      <c r="BM6">
        <v>65</v>
      </c>
      <c r="BN6">
        <v>0.68435846600000017</v>
      </c>
      <c r="BO6">
        <v>263</v>
      </c>
      <c r="BP6">
        <v>414</v>
      </c>
      <c r="BR6">
        <v>0.30199999999999999</v>
      </c>
      <c r="BS6">
        <v>2.2660876357615902</v>
      </c>
      <c r="BU6">
        <v>80</v>
      </c>
      <c r="BV6">
        <v>1.2275</v>
      </c>
      <c r="BW6">
        <v>90</v>
      </c>
      <c r="BX6">
        <v>14</v>
      </c>
      <c r="BY6">
        <v>82.5</v>
      </c>
      <c r="BZ6">
        <v>-0.17641304299999994</v>
      </c>
      <c r="CA6">
        <v>231</v>
      </c>
      <c r="CB6">
        <v>276</v>
      </c>
      <c r="CD6">
        <v>0.09</v>
      </c>
      <c r="CE6">
        <v>-1.9601449222222216</v>
      </c>
      <c r="CG6">
        <v>80</v>
      </c>
      <c r="CH6">
        <v>0.77857142899999998</v>
      </c>
      <c r="CI6">
        <v>90</v>
      </c>
      <c r="CJ6">
        <v>15</v>
      </c>
      <c r="CK6">
        <v>82.5</v>
      </c>
      <c r="CL6">
        <v>-2.5714289999999584E-3</v>
      </c>
      <c r="CM6">
        <v>202</v>
      </c>
      <c r="CN6">
        <v>274</v>
      </c>
      <c r="CP6">
        <v>0.14399999999999999</v>
      </c>
      <c r="CQ6">
        <v>-1.7857145833333046E-2</v>
      </c>
      <c r="CS6">
        <v>80</v>
      </c>
      <c r="CT6">
        <v>1.141666667</v>
      </c>
      <c r="CU6">
        <v>90</v>
      </c>
      <c r="CV6">
        <v>16</v>
      </c>
      <c r="CW6">
        <v>82.5</v>
      </c>
      <c r="CX6">
        <v>0.29421568600000003</v>
      </c>
      <c r="CY6">
        <v>236</v>
      </c>
      <c r="CZ6">
        <v>275</v>
      </c>
      <c r="DB6">
        <v>7.8E-2</v>
      </c>
      <c r="DC6">
        <v>3.7719959743589748</v>
      </c>
      <c r="DE6">
        <v>60</v>
      </c>
      <c r="DF6">
        <v>0.64236111100000004</v>
      </c>
      <c r="DG6">
        <v>90</v>
      </c>
      <c r="DH6">
        <v>17</v>
      </c>
      <c r="DI6">
        <v>65</v>
      </c>
      <c r="DJ6">
        <v>0.5182486449999999</v>
      </c>
      <c r="DK6">
        <v>299</v>
      </c>
      <c r="DL6">
        <v>416</v>
      </c>
      <c r="DN6">
        <v>0.23400000000000001</v>
      </c>
      <c r="DO6">
        <v>2.2147377991452988</v>
      </c>
      <c r="DQ6">
        <v>60</v>
      </c>
      <c r="DR6">
        <v>0.59036144599999996</v>
      </c>
      <c r="DS6">
        <v>80</v>
      </c>
      <c r="DT6">
        <v>18</v>
      </c>
      <c r="DU6">
        <v>65</v>
      </c>
      <c r="DV6">
        <v>0.44039942399999998</v>
      </c>
      <c r="DW6">
        <v>319</v>
      </c>
      <c r="DX6">
        <v>449</v>
      </c>
      <c r="DZ6">
        <v>0.26</v>
      </c>
      <c r="EA6">
        <v>1.6938439384615382</v>
      </c>
      <c r="EC6">
        <v>80</v>
      </c>
      <c r="ED6">
        <v>1.1459523810000001</v>
      </c>
      <c r="EE6">
        <v>80</v>
      </c>
      <c r="EF6">
        <v>19</v>
      </c>
      <c r="EG6">
        <v>82.5</v>
      </c>
      <c r="EH6">
        <v>-5.2380952000000036E-2</v>
      </c>
      <c r="EI6">
        <v>183</v>
      </c>
      <c r="EJ6">
        <v>227</v>
      </c>
      <c r="EL6">
        <v>8.7999999999999995E-2</v>
      </c>
      <c r="EM6">
        <v>-0.5952380909090913</v>
      </c>
      <c r="EO6">
        <v>80</v>
      </c>
      <c r="EP6">
        <v>1.401944444</v>
      </c>
      <c r="EQ6">
        <v>80</v>
      </c>
      <c r="ER6">
        <v>20</v>
      </c>
      <c r="ES6">
        <v>82.5</v>
      </c>
      <c r="ET6">
        <v>-0.205944444</v>
      </c>
      <c r="EU6">
        <v>193</v>
      </c>
      <c r="EV6">
        <v>231</v>
      </c>
      <c r="EX6">
        <v>7.5999999999999998E-2</v>
      </c>
      <c r="EY6">
        <v>-2.7097953157894739</v>
      </c>
      <c r="FA6">
        <v>46</v>
      </c>
      <c r="FB6">
        <v>0.64866666699999997</v>
      </c>
      <c r="FC6">
        <v>80</v>
      </c>
      <c r="FD6">
        <v>21</v>
      </c>
      <c r="FE6">
        <v>47</v>
      </c>
      <c r="FF6">
        <v>0.36411111100000004</v>
      </c>
      <c r="FG6">
        <v>149</v>
      </c>
      <c r="FH6">
        <v>173</v>
      </c>
      <c r="FJ6">
        <v>4.8000000000000001E-2</v>
      </c>
      <c r="FK6">
        <v>7.5856481458333338</v>
      </c>
      <c r="FM6">
        <v>64</v>
      </c>
      <c r="FN6">
        <v>0.74857142899999995</v>
      </c>
      <c r="FO6">
        <v>85</v>
      </c>
      <c r="FP6">
        <v>22.1</v>
      </c>
      <c r="FQ6">
        <v>64.5</v>
      </c>
      <c r="FR6">
        <v>-0.11499999999999999</v>
      </c>
      <c r="FS6">
        <v>80</v>
      </c>
      <c r="FT6">
        <v>94</v>
      </c>
      <c r="FV6">
        <v>2.8000000000000001E-2</v>
      </c>
      <c r="FW6">
        <v>-4.1071428571428568</v>
      </c>
      <c r="FY6">
        <v>65</v>
      </c>
      <c r="FZ6">
        <v>1.4366666669999999</v>
      </c>
      <c r="GA6">
        <v>85</v>
      </c>
      <c r="GB6">
        <v>22.2</v>
      </c>
      <c r="GC6">
        <v>65.5</v>
      </c>
      <c r="GD6">
        <v>-0.11666666699999984</v>
      </c>
      <c r="GE6">
        <v>122</v>
      </c>
      <c r="GF6">
        <v>129</v>
      </c>
      <c r="GH6">
        <v>1.4E-2</v>
      </c>
      <c r="GI6">
        <v>-8.3333333571428447</v>
      </c>
      <c r="GK6">
        <v>76</v>
      </c>
      <c r="GL6">
        <v>1.52</v>
      </c>
      <c r="GM6">
        <v>85</v>
      </c>
      <c r="GN6">
        <v>22.3</v>
      </c>
      <c r="GO6">
        <v>76.5</v>
      </c>
      <c r="GP6">
        <v>-0.10499999999999998</v>
      </c>
      <c r="GQ6">
        <v>176</v>
      </c>
      <c r="GR6">
        <v>183</v>
      </c>
      <c r="GT6">
        <v>1.4E-2</v>
      </c>
      <c r="GU6">
        <v>-7.4999999999999982</v>
      </c>
      <c r="GW6">
        <v>44</v>
      </c>
      <c r="GX6">
        <v>1.0049999999999999</v>
      </c>
      <c r="GY6">
        <v>85</v>
      </c>
      <c r="GZ6">
        <v>23</v>
      </c>
      <c r="HA6">
        <v>44.5</v>
      </c>
      <c r="HB6">
        <v>-0.13099999999999989</v>
      </c>
      <c r="HC6">
        <v>91</v>
      </c>
      <c r="HD6">
        <v>101</v>
      </c>
      <c r="HF6">
        <v>0.02</v>
      </c>
      <c r="HG6">
        <v>-6.5499999999999945</v>
      </c>
      <c r="HI6">
        <v>62</v>
      </c>
      <c r="HJ6">
        <v>1.1383333330000001</v>
      </c>
      <c r="HK6">
        <v>85</v>
      </c>
      <c r="HL6">
        <v>24</v>
      </c>
      <c r="HM6">
        <v>62.5</v>
      </c>
      <c r="HN6">
        <v>-0.29333333300000008</v>
      </c>
      <c r="HO6">
        <v>196</v>
      </c>
      <c r="HP6">
        <v>205</v>
      </c>
      <c r="HR6">
        <v>1.7999999999999999E-2</v>
      </c>
      <c r="HS6">
        <v>-16.296296277777785</v>
      </c>
      <c r="HU6">
        <v>60</v>
      </c>
      <c r="HV6">
        <v>0.72492647099999996</v>
      </c>
      <c r="HW6">
        <v>85</v>
      </c>
      <c r="HX6">
        <v>25</v>
      </c>
      <c r="HY6">
        <v>65</v>
      </c>
      <c r="HZ6">
        <v>0.65248732200000015</v>
      </c>
      <c r="IA6">
        <v>270</v>
      </c>
      <c r="IB6">
        <v>368</v>
      </c>
      <c r="ID6">
        <v>0.19600000000000001</v>
      </c>
      <c r="IE6">
        <v>3.3290169489795924</v>
      </c>
    </row>
    <row r="7" spans="1:239" x14ac:dyDescent="0.3">
      <c r="A7">
        <v>120</v>
      </c>
      <c r="B7">
        <v>0.82704918000000005</v>
      </c>
      <c r="C7">
        <v>90</v>
      </c>
      <c r="D7">
        <v>8</v>
      </c>
      <c r="M7">
        <v>120</v>
      </c>
      <c r="N7">
        <v>0.73869047600000004</v>
      </c>
      <c r="O7">
        <v>90</v>
      </c>
      <c r="P7">
        <v>9</v>
      </c>
      <c r="Y7">
        <v>120</v>
      </c>
      <c r="Z7">
        <v>0.76352272700000001</v>
      </c>
      <c r="AA7">
        <v>90</v>
      </c>
      <c r="AB7">
        <v>10</v>
      </c>
      <c r="AW7">
        <v>85</v>
      </c>
      <c r="AX7">
        <v>0.98360000000000003</v>
      </c>
      <c r="AY7">
        <v>90</v>
      </c>
      <c r="AZ7">
        <v>12</v>
      </c>
      <c r="BA7">
        <v>87.5</v>
      </c>
      <c r="BB7">
        <v>0.14830476199999998</v>
      </c>
      <c r="BC7">
        <v>209</v>
      </c>
      <c r="BD7">
        <v>255</v>
      </c>
      <c r="BF7">
        <v>9.1999999999999998E-2</v>
      </c>
      <c r="BG7">
        <v>1.6120082826086954</v>
      </c>
      <c r="BI7">
        <v>70</v>
      </c>
      <c r="BJ7">
        <v>1.1435714290000001</v>
      </c>
      <c r="BK7">
        <v>100</v>
      </c>
      <c r="BL7">
        <v>13</v>
      </c>
      <c r="BM7">
        <v>75</v>
      </c>
      <c r="BN7">
        <v>1.5087107999999905E-2</v>
      </c>
      <c r="BO7">
        <v>372</v>
      </c>
      <c r="BP7">
        <v>457</v>
      </c>
      <c r="BR7">
        <v>0.17</v>
      </c>
      <c r="BS7">
        <v>8.8747694117646492E-2</v>
      </c>
      <c r="BU7">
        <v>85</v>
      </c>
      <c r="BV7">
        <v>1.0510869570000001</v>
      </c>
      <c r="BW7">
        <v>90</v>
      </c>
      <c r="BX7">
        <v>14</v>
      </c>
      <c r="BY7">
        <v>87.5</v>
      </c>
      <c r="BZ7">
        <v>1.0958497999999928E-2</v>
      </c>
      <c r="CA7">
        <v>253</v>
      </c>
      <c r="CB7">
        <v>299</v>
      </c>
      <c r="CD7">
        <v>9.1999999999999998E-2</v>
      </c>
      <c r="CE7">
        <v>0.11911410869565139</v>
      </c>
      <c r="CG7">
        <v>85</v>
      </c>
      <c r="CH7">
        <v>0.77600000000000002</v>
      </c>
      <c r="CI7">
        <v>90</v>
      </c>
      <c r="CJ7">
        <v>15</v>
      </c>
      <c r="CK7">
        <v>87.5</v>
      </c>
      <c r="CL7">
        <v>0.1774</v>
      </c>
      <c r="CM7">
        <v>244</v>
      </c>
      <c r="CN7">
        <v>300</v>
      </c>
      <c r="CP7">
        <v>0.112</v>
      </c>
      <c r="CQ7">
        <v>1.5839285714285714</v>
      </c>
      <c r="CS7">
        <v>85</v>
      </c>
      <c r="CT7">
        <v>1.435882353</v>
      </c>
      <c r="CU7">
        <v>90</v>
      </c>
      <c r="CV7">
        <v>16</v>
      </c>
      <c r="CW7">
        <v>87.5</v>
      </c>
      <c r="CX7">
        <v>-0.43414322299999997</v>
      </c>
      <c r="CY7">
        <v>258</v>
      </c>
      <c r="CZ7">
        <v>298</v>
      </c>
      <c r="DB7">
        <v>0.08</v>
      </c>
      <c r="DC7">
        <v>-5.4267902874999994</v>
      </c>
      <c r="DE7">
        <v>70</v>
      </c>
      <c r="DF7">
        <v>1.1606097559999999</v>
      </c>
      <c r="DG7">
        <v>90</v>
      </c>
      <c r="DH7">
        <v>17</v>
      </c>
      <c r="DI7">
        <v>75</v>
      </c>
      <c r="DJ7">
        <v>-0.3184167739999999</v>
      </c>
      <c r="DK7">
        <v>375</v>
      </c>
      <c r="DL7">
        <v>475</v>
      </c>
      <c r="DN7">
        <v>0.2</v>
      </c>
      <c r="DO7">
        <v>-1.5920838699999995</v>
      </c>
      <c r="DQ7">
        <v>70</v>
      </c>
      <c r="DR7">
        <v>1.0307608699999999</v>
      </c>
      <c r="DS7">
        <v>80</v>
      </c>
      <c r="DT7">
        <v>18</v>
      </c>
      <c r="DU7">
        <v>75</v>
      </c>
      <c r="DV7">
        <v>-5.1169032999999975E-2</v>
      </c>
      <c r="DW7">
        <v>403</v>
      </c>
      <c r="DX7">
        <v>498</v>
      </c>
      <c r="DZ7">
        <v>0.19</v>
      </c>
      <c r="EA7">
        <v>-0.26931069999999985</v>
      </c>
      <c r="EC7">
        <v>85</v>
      </c>
      <c r="ED7">
        <v>1.093571429</v>
      </c>
      <c r="EE7">
        <v>80</v>
      </c>
      <c r="EF7">
        <v>19</v>
      </c>
      <c r="EG7">
        <v>87.5</v>
      </c>
      <c r="EH7">
        <v>-0.27190476200000002</v>
      </c>
      <c r="EI7">
        <v>206</v>
      </c>
      <c r="EJ7">
        <v>255</v>
      </c>
      <c r="EL7">
        <v>9.8000000000000004E-2</v>
      </c>
      <c r="EM7">
        <v>-2.774538387755102</v>
      </c>
      <c r="EO7">
        <v>85</v>
      </c>
      <c r="EP7">
        <v>1.196</v>
      </c>
      <c r="EQ7">
        <v>80</v>
      </c>
      <c r="ER7">
        <v>20</v>
      </c>
      <c r="ES7">
        <v>87.5</v>
      </c>
      <c r="ET7">
        <v>-6.4999999999999503E-3</v>
      </c>
      <c r="EU7">
        <v>211</v>
      </c>
      <c r="EV7">
        <v>253</v>
      </c>
      <c r="EX7">
        <v>8.4000000000000005E-2</v>
      </c>
      <c r="EY7">
        <v>-7.7380952380951787E-2</v>
      </c>
      <c r="FA7">
        <v>48</v>
      </c>
      <c r="FB7">
        <v>1.012777778</v>
      </c>
      <c r="FC7">
        <v>80</v>
      </c>
      <c r="FD7">
        <v>21</v>
      </c>
      <c r="FE7">
        <v>49</v>
      </c>
      <c r="FF7">
        <v>-0.24152777800000003</v>
      </c>
      <c r="FG7">
        <v>164</v>
      </c>
      <c r="FH7">
        <v>186</v>
      </c>
      <c r="FJ7">
        <v>4.3999999999999997E-2</v>
      </c>
      <c r="FK7">
        <v>-5.4892676818181831</v>
      </c>
      <c r="FM7">
        <v>65</v>
      </c>
      <c r="FN7">
        <v>0.63357142899999996</v>
      </c>
      <c r="FO7">
        <v>85</v>
      </c>
      <c r="FP7">
        <v>22.1</v>
      </c>
      <c r="FQ7">
        <v>65.5</v>
      </c>
      <c r="FR7">
        <v>1.4553570999999987E-2</v>
      </c>
      <c r="FS7">
        <v>87</v>
      </c>
      <c r="FT7">
        <v>102</v>
      </c>
      <c r="FV7">
        <v>0.03</v>
      </c>
      <c r="FW7">
        <v>0.48511903333333295</v>
      </c>
      <c r="FY7">
        <v>66</v>
      </c>
      <c r="FZ7">
        <v>1.32</v>
      </c>
      <c r="GA7">
        <v>85</v>
      </c>
      <c r="GB7">
        <v>22.2</v>
      </c>
      <c r="GC7">
        <v>66.5</v>
      </c>
      <c r="GD7">
        <v>9.2500000000000027E-2</v>
      </c>
      <c r="GE7">
        <v>125</v>
      </c>
      <c r="GF7">
        <v>133</v>
      </c>
      <c r="GH7">
        <v>1.6E-2</v>
      </c>
      <c r="GI7">
        <v>5.7812500000000018</v>
      </c>
      <c r="GK7">
        <v>77</v>
      </c>
      <c r="GL7">
        <v>1.415</v>
      </c>
      <c r="GM7">
        <v>85</v>
      </c>
      <c r="GN7">
        <v>22.3</v>
      </c>
      <c r="GO7">
        <v>77.5</v>
      </c>
      <c r="GP7">
        <v>-0.28166666700000009</v>
      </c>
      <c r="GQ7">
        <v>179</v>
      </c>
      <c r="GR7">
        <v>186</v>
      </c>
      <c r="GT7">
        <v>1.4E-2</v>
      </c>
      <c r="GU7">
        <v>-20.119047642857151</v>
      </c>
      <c r="GW7">
        <v>45</v>
      </c>
      <c r="GX7">
        <v>0.874</v>
      </c>
      <c r="GY7">
        <v>85</v>
      </c>
      <c r="GZ7">
        <v>23</v>
      </c>
      <c r="HA7">
        <v>45.5</v>
      </c>
      <c r="HB7">
        <v>-8.6500000000000021E-2</v>
      </c>
      <c r="HC7">
        <v>96</v>
      </c>
      <c r="HD7">
        <v>108</v>
      </c>
      <c r="HF7">
        <v>2.4E-2</v>
      </c>
      <c r="HG7">
        <v>-3.6041666666666674</v>
      </c>
      <c r="HI7">
        <v>63</v>
      </c>
      <c r="HJ7">
        <v>0.84499999999999997</v>
      </c>
      <c r="HK7">
        <v>85</v>
      </c>
      <c r="HL7">
        <v>24</v>
      </c>
      <c r="HM7">
        <v>63.5</v>
      </c>
      <c r="HN7">
        <v>0.10499999999999998</v>
      </c>
      <c r="HO7">
        <v>200</v>
      </c>
      <c r="HP7">
        <v>210</v>
      </c>
      <c r="HR7">
        <v>0.02</v>
      </c>
      <c r="HS7">
        <v>5.2499999999999991</v>
      </c>
      <c r="HU7">
        <v>70</v>
      </c>
      <c r="HV7">
        <v>1.3774137930000001</v>
      </c>
      <c r="HW7">
        <v>85</v>
      </c>
      <c r="HX7">
        <v>25</v>
      </c>
    </row>
    <row r="8" spans="1:239" x14ac:dyDescent="0.3">
      <c r="AW8">
        <v>90</v>
      </c>
      <c r="AX8">
        <v>1.131904762</v>
      </c>
      <c r="AY8">
        <v>90</v>
      </c>
      <c r="AZ8">
        <v>12</v>
      </c>
      <c r="BA8">
        <v>92.5</v>
      </c>
      <c r="BB8">
        <v>0.10404761899999992</v>
      </c>
      <c r="BC8">
        <v>234</v>
      </c>
      <c r="BD8">
        <v>277</v>
      </c>
      <c r="BF8">
        <v>8.5999999999999993E-2</v>
      </c>
      <c r="BG8">
        <v>1.2098560348837202</v>
      </c>
      <c r="BI8">
        <v>80</v>
      </c>
      <c r="BJ8">
        <v>1.158658537</v>
      </c>
      <c r="BK8">
        <v>100</v>
      </c>
      <c r="BL8">
        <v>13</v>
      </c>
      <c r="BM8">
        <v>85</v>
      </c>
      <c r="BN8">
        <v>-0.24346245899999996</v>
      </c>
      <c r="BO8">
        <v>416</v>
      </c>
      <c r="BP8">
        <v>516</v>
      </c>
      <c r="BR8">
        <v>0.2</v>
      </c>
      <c r="BS8">
        <v>-1.2173122949999997</v>
      </c>
      <c r="BU8">
        <v>90</v>
      </c>
      <c r="BV8">
        <v>1.062045455</v>
      </c>
      <c r="BW8">
        <v>90</v>
      </c>
      <c r="BX8">
        <v>14</v>
      </c>
      <c r="BY8">
        <v>92.5</v>
      </c>
      <c r="BZ8">
        <v>0.27584928200000003</v>
      </c>
      <c r="CA8">
        <v>277</v>
      </c>
      <c r="CB8">
        <v>319</v>
      </c>
      <c r="CD8">
        <v>8.4000000000000005E-2</v>
      </c>
      <c r="CE8">
        <v>3.2839200238095239</v>
      </c>
      <c r="CG8">
        <v>90</v>
      </c>
      <c r="CH8">
        <v>0.95340000000000003</v>
      </c>
      <c r="CI8">
        <v>90</v>
      </c>
      <c r="CJ8">
        <v>15</v>
      </c>
      <c r="CK8">
        <v>92.5</v>
      </c>
      <c r="CL8">
        <v>0.210885714</v>
      </c>
      <c r="CM8">
        <v>275</v>
      </c>
      <c r="CN8">
        <v>321</v>
      </c>
      <c r="CP8">
        <v>9.1999999999999998E-2</v>
      </c>
      <c r="CQ8">
        <v>2.2922360217391304</v>
      </c>
      <c r="CS8">
        <v>90</v>
      </c>
      <c r="CT8">
        <v>1.00173913</v>
      </c>
      <c r="CU8">
        <v>90</v>
      </c>
      <c r="CV8">
        <v>16</v>
      </c>
      <c r="CW8">
        <v>92.5</v>
      </c>
      <c r="CX8">
        <v>-0.20955162999999999</v>
      </c>
      <c r="CY8">
        <v>275</v>
      </c>
      <c r="CZ8">
        <v>332</v>
      </c>
      <c r="DB8">
        <v>0.114</v>
      </c>
      <c r="DC8">
        <v>-1.8381721929824559</v>
      </c>
      <c r="DE8">
        <v>80</v>
      </c>
      <c r="DF8">
        <v>0.84219298200000003</v>
      </c>
      <c r="DG8">
        <v>90</v>
      </c>
      <c r="DH8">
        <v>17</v>
      </c>
      <c r="DI8">
        <v>40</v>
      </c>
      <c r="DJ8">
        <v>-0.84219298200000003</v>
      </c>
      <c r="DQ8">
        <v>80</v>
      </c>
      <c r="DR8">
        <v>0.97959183699999997</v>
      </c>
      <c r="DS8">
        <v>80</v>
      </c>
      <c r="DT8">
        <v>18</v>
      </c>
      <c r="EC8">
        <v>90</v>
      </c>
      <c r="ED8">
        <v>0.82166666700000002</v>
      </c>
      <c r="EE8">
        <v>80</v>
      </c>
      <c r="EF8">
        <v>19</v>
      </c>
      <c r="EG8">
        <v>92.5</v>
      </c>
      <c r="EH8">
        <v>-2.6000000000000023E-2</v>
      </c>
      <c r="EI8">
        <v>228</v>
      </c>
      <c r="EJ8">
        <v>288</v>
      </c>
      <c r="EL8">
        <v>0.12</v>
      </c>
      <c r="EM8">
        <v>-0.21666666666666687</v>
      </c>
      <c r="EO8">
        <v>90</v>
      </c>
      <c r="EP8">
        <v>1.1895</v>
      </c>
      <c r="EQ8">
        <v>80</v>
      </c>
      <c r="ER8">
        <v>20</v>
      </c>
      <c r="ES8">
        <v>92.5</v>
      </c>
      <c r="ET8">
        <v>-2.3630435000000061E-2</v>
      </c>
      <c r="EU8">
        <v>233</v>
      </c>
      <c r="EV8">
        <v>277</v>
      </c>
      <c r="EX8">
        <v>8.7999999999999995E-2</v>
      </c>
      <c r="EY8">
        <v>-0.26852767045454617</v>
      </c>
      <c r="FA8">
        <v>50</v>
      </c>
      <c r="FB8">
        <v>0.77124999999999999</v>
      </c>
      <c r="FC8">
        <v>80</v>
      </c>
      <c r="FD8">
        <v>21</v>
      </c>
      <c r="FM8">
        <v>66</v>
      </c>
      <c r="FN8">
        <v>0.64812499999999995</v>
      </c>
      <c r="FO8">
        <v>85</v>
      </c>
      <c r="FP8">
        <v>22.1</v>
      </c>
      <c r="FQ8">
        <v>66.5</v>
      </c>
      <c r="FR8">
        <v>-1.4553570999999987E-2</v>
      </c>
      <c r="FS8">
        <v>94</v>
      </c>
      <c r="FT8">
        <v>110</v>
      </c>
      <c r="FV8">
        <v>3.2000000000000001E-2</v>
      </c>
      <c r="FW8">
        <v>-0.45479909374999961</v>
      </c>
      <c r="FY8">
        <v>67</v>
      </c>
      <c r="FZ8">
        <v>1.4125000000000001</v>
      </c>
      <c r="GA8">
        <v>85</v>
      </c>
      <c r="GB8">
        <v>22.2</v>
      </c>
      <c r="GC8">
        <v>67.5</v>
      </c>
      <c r="GD8">
        <v>-0.29625000000000012</v>
      </c>
      <c r="GE8">
        <v>129</v>
      </c>
      <c r="GF8">
        <v>137</v>
      </c>
      <c r="GH8">
        <v>1.6E-2</v>
      </c>
      <c r="GI8">
        <v>-18.515625000000007</v>
      </c>
      <c r="GK8">
        <v>78</v>
      </c>
      <c r="GL8">
        <v>1.1333333329999999</v>
      </c>
      <c r="GM8">
        <v>85</v>
      </c>
      <c r="GN8">
        <v>22.3</v>
      </c>
      <c r="GO8">
        <v>78.5</v>
      </c>
      <c r="GP8">
        <v>0.5</v>
      </c>
      <c r="GQ8">
        <v>183</v>
      </c>
      <c r="GR8">
        <v>190</v>
      </c>
      <c r="GT8">
        <v>1.4E-2</v>
      </c>
      <c r="GU8">
        <v>35.714285714285715</v>
      </c>
      <c r="GW8">
        <v>46</v>
      </c>
      <c r="GX8">
        <v>0.78749999999999998</v>
      </c>
      <c r="GY8">
        <v>85</v>
      </c>
      <c r="GZ8">
        <v>23</v>
      </c>
      <c r="HA8">
        <v>46.5</v>
      </c>
      <c r="HB8">
        <v>-0.14892857100000001</v>
      </c>
      <c r="HC8">
        <v>102</v>
      </c>
      <c r="HD8">
        <v>115</v>
      </c>
      <c r="HF8">
        <v>2.5999999999999999E-2</v>
      </c>
      <c r="HG8">
        <v>-5.7280219615384622</v>
      </c>
      <c r="HI8">
        <v>64</v>
      </c>
      <c r="HJ8">
        <v>0.95</v>
      </c>
      <c r="HK8">
        <v>85</v>
      </c>
      <c r="HL8">
        <v>24</v>
      </c>
      <c r="HM8">
        <v>64.5</v>
      </c>
      <c r="HN8">
        <v>-0.122</v>
      </c>
      <c r="HO8">
        <v>206</v>
      </c>
      <c r="HP8">
        <v>216</v>
      </c>
      <c r="HR8">
        <v>0.02</v>
      </c>
      <c r="HS8">
        <v>-6.1</v>
      </c>
    </row>
    <row r="9" spans="1:239" x14ac:dyDescent="0.3">
      <c r="AW9">
        <v>95</v>
      </c>
      <c r="AX9">
        <v>1.2359523809999999</v>
      </c>
      <c r="AY9">
        <v>90</v>
      </c>
      <c r="AZ9">
        <v>12</v>
      </c>
      <c r="BI9">
        <v>90</v>
      </c>
      <c r="BJ9">
        <v>0.91519607800000002</v>
      </c>
      <c r="BK9">
        <v>100</v>
      </c>
      <c r="BL9">
        <v>13</v>
      </c>
      <c r="BM9">
        <v>95</v>
      </c>
      <c r="BN9">
        <v>6.2745097999999944E-2</v>
      </c>
      <c r="BO9">
        <v>465</v>
      </c>
      <c r="BP9">
        <v>537</v>
      </c>
      <c r="BR9">
        <v>0.14399999999999999</v>
      </c>
      <c r="BS9">
        <v>0.43572984722222186</v>
      </c>
      <c r="BU9">
        <v>95</v>
      </c>
      <c r="BV9">
        <v>1.3378947370000001</v>
      </c>
      <c r="BW9">
        <v>90</v>
      </c>
      <c r="BX9">
        <v>14</v>
      </c>
      <c r="CG9">
        <v>95</v>
      </c>
      <c r="CH9">
        <v>1.164285714</v>
      </c>
      <c r="CI9">
        <v>90</v>
      </c>
      <c r="CJ9">
        <v>15</v>
      </c>
      <c r="CS9">
        <v>95</v>
      </c>
      <c r="CT9">
        <v>0.79218750000000004</v>
      </c>
      <c r="CU9">
        <v>90</v>
      </c>
      <c r="CV9">
        <v>16</v>
      </c>
      <c r="EC9">
        <v>95</v>
      </c>
      <c r="ED9">
        <v>0.79566666699999999</v>
      </c>
      <c r="EE9">
        <v>80</v>
      </c>
      <c r="EF9">
        <v>19</v>
      </c>
      <c r="EO9">
        <v>95</v>
      </c>
      <c r="EP9">
        <v>1.1658695649999999</v>
      </c>
      <c r="EQ9">
        <v>80</v>
      </c>
      <c r="ER9">
        <v>20</v>
      </c>
      <c r="FM9">
        <v>67</v>
      </c>
      <c r="FN9">
        <v>0.63357142899999996</v>
      </c>
      <c r="FO9">
        <v>85</v>
      </c>
      <c r="FP9">
        <v>22.1</v>
      </c>
      <c r="FQ9">
        <v>67.5</v>
      </c>
      <c r="FR9">
        <v>-5.607142899999995E-2</v>
      </c>
      <c r="FS9">
        <v>103</v>
      </c>
      <c r="FT9">
        <v>120</v>
      </c>
      <c r="FV9">
        <v>3.4000000000000002E-2</v>
      </c>
      <c r="FW9">
        <v>-1.6491596764705867</v>
      </c>
      <c r="FY9">
        <v>68</v>
      </c>
      <c r="FZ9">
        <v>1.11625</v>
      </c>
      <c r="GA9">
        <v>85</v>
      </c>
      <c r="GB9">
        <v>22.2</v>
      </c>
      <c r="GC9">
        <v>68.5</v>
      </c>
      <c r="GD9">
        <v>0.24541666699999998</v>
      </c>
      <c r="GE9">
        <v>133</v>
      </c>
      <c r="GF9">
        <v>140</v>
      </c>
      <c r="GH9">
        <v>1.4E-2</v>
      </c>
      <c r="GI9">
        <v>17.529761928571428</v>
      </c>
      <c r="GK9">
        <v>79</v>
      </c>
      <c r="GL9">
        <v>1.6333333329999999</v>
      </c>
      <c r="GM9">
        <v>85</v>
      </c>
      <c r="GN9">
        <v>22.3</v>
      </c>
      <c r="GO9">
        <v>79.5</v>
      </c>
      <c r="GP9">
        <v>-5.0000000000000044E-2</v>
      </c>
      <c r="GQ9">
        <v>187</v>
      </c>
      <c r="GR9">
        <v>193</v>
      </c>
      <c r="GT9">
        <v>1.2E-2</v>
      </c>
      <c r="GU9">
        <v>-4.1666666666666705</v>
      </c>
      <c r="GW9">
        <v>47</v>
      </c>
      <c r="GX9">
        <v>0.63857142899999997</v>
      </c>
      <c r="GY9">
        <v>85</v>
      </c>
      <c r="GZ9">
        <v>23</v>
      </c>
      <c r="HA9">
        <v>47.5</v>
      </c>
      <c r="HB9">
        <v>5.8571428000000036E-2</v>
      </c>
      <c r="HC9">
        <v>108</v>
      </c>
      <c r="HD9">
        <v>123</v>
      </c>
      <c r="HF9">
        <v>0.03</v>
      </c>
      <c r="HG9">
        <v>1.9523809333333346</v>
      </c>
      <c r="HI9">
        <v>65</v>
      </c>
      <c r="HJ9">
        <v>0.82799999999999996</v>
      </c>
      <c r="HK9">
        <v>85</v>
      </c>
      <c r="HL9">
        <v>24</v>
      </c>
      <c r="HM9">
        <v>65.5</v>
      </c>
      <c r="HN9">
        <v>3.400000000000003E-2</v>
      </c>
      <c r="HO9">
        <v>211</v>
      </c>
      <c r="HP9">
        <v>222</v>
      </c>
      <c r="HR9">
        <v>2.1999999999999999E-2</v>
      </c>
      <c r="HS9">
        <v>1.545454545454547</v>
      </c>
    </row>
    <row r="10" spans="1:239" x14ac:dyDescent="0.3">
      <c r="BI10">
        <v>100</v>
      </c>
      <c r="BJ10">
        <v>0.97794117599999997</v>
      </c>
      <c r="BK10">
        <v>100</v>
      </c>
      <c r="BL10">
        <v>13</v>
      </c>
      <c r="FM10">
        <v>68</v>
      </c>
      <c r="FN10">
        <v>0.57750000000000001</v>
      </c>
      <c r="FO10">
        <v>85</v>
      </c>
      <c r="FP10">
        <v>22.1</v>
      </c>
      <c r="FQ10">
        <v>68.5</v>
      </c>
      <c r="FR10">
        <v>-0.16750000000000004</v>
      </c>
      <c r="FS10">
        <v>110</v>
      </c>
      <c r="FT10">
        <v>131</v>
      </c>
      <c r="FV10">
        <v>4.2000000000000003E-2</v>
      </c>
      <c r="FW10">
        <v>-3.9880952380952386</v>
      </c>
      <c r="FY10">
        <v>69</v>
      </c>
      <c r="FZ10">
        <v>1.3616666669999999</v>
      </c>
      <c r="GA10">
        <v>85</v>
      </c>
      <c r="GB10">
        <v>22.2</v>
      </c>
      <c r="GC10">
        <v>69.5</v>
      </c>
      <c r="GD10">
        <v>-0.13666666699999985</v>
      </c>
      <c r="GE10">
        <v>137</v>
      </c>
      <c r="GF10">
        <v>145</v>
      </c>
      <c r="GH10">
        <v>1.6E-2</v>
      </c>
      <c r="GI10">
        <v>-8.5416666874999905</v>
      </c>
      <c r="GK10">
        <v>80</v>
      </c>
      <c r="GL10">
        <v>1.5833333329999999</v>
      </c>
      <c r="GM10">
        <v>85</v>
      </c>
      <c r="GN10">
        <v>22.3</v>
      </c>
      <c r="GO10">
        <v>80.5</v>
      </c>
      <c r="GP10">
        <v>-0.28458333299999983</v>
      </c>
      <c r="GQ10">
        <v>190</v>
      </c>
      <c r="GR10">
        <v>197</v>
      </c>
      <c r="GT10">
        <v>1.4E-2</v>
      </c>
      <c r="GU10">
        <v>-20.327380928571415</v>
      </c>
      <c r="GW10">
        <v>48</v>
      </c>
      <c r="GX10">
        <v>0.697142857</v>
      </c>
      <c r="GY10">
        <v>85</v>
      </c>
      <c r="GZ10">
        <v>23</v>
      </c>
      <c r="HA10">
        <v>48.5</v>
      </c>
      <c r="HB10">
        <v>6.1904760000000003E-3</v>
      </c>
      <c r="HC10">
        <v>116</v>
      </c>
      <c r="HD10">
        <v>129</v>
      </c>
      <c r="HF10">
        <v>2.5999999999999999E-2</v>
      </c>
      <c r="HG10">
        <v>0.23809523076923078</v>
      </c>
      <c r="HI10">
        <v>66</v>
      </c>
      <c r="HJ10">
        <v>0.86199999999999999</v>
      </c>
      <c r="HK10">
        <v>85</v>
      </c>
      <c r="HL10">
        <v>24</v>
      </c>
      <c r="HM10">
        <v>66.5</v>
      </c>
      <c r="HN10">
        <v>-0.10116666699999999</v>
      </c>
      <c r="HO10">
        <v>217</v>
      </c>
      <c r="HP10">
        <v>229</v>
      </c>
      <c r="HR10">
        <v>2.4E-2</v>
      </c>
      <c r="HS10">
        <v>-4.2152777916666659</v>
      </c>
    </row>
    <row r="11" spans="1:239" x14ac:dyDescent="0.3">
      <c r="FM11">
        <v>69</v>
      </c>
      <c r="FN11">
        <v>0.41</v>
      </c>
      <c r="FO11">
        <v>85</v>
      </c>
      <c r="FP11">
        <v>22.1</v>
      </c>
      <c r="FQ11">
        <v>69.5</v>
      </c>
      <c r="FR11">
        <v>0.13937499999999997</v>
      </c>
      <c r="FS11">
        <v>120</v>
      </c>
      <c r="FT11">
        <v>139</v>
      </c>
      <c r="FV11">
        <v>3.7999999999999999E-2</v>
      </c>
      <c r="FW11">
        <v>3.6677631578947363</v>
      </c>
      <c r="FY11">
        <v>70</v>
      </c>
      <c r="FZ11">
        <v>1.2250000000000001</v>
      </c>
      <c r="GA11">
        <v>85</v>
      </c>
      <c r="GB11">
        <v>22.2</v>
      </c>
      <c r="GC11">
        <v>70.5</v>
      </c>
      <c r="GD11">
        <v>7.3749999999999982E-2</v>
      </c>
      <c r="GE11">
        <v>141</v>
      </c>
      <c r="GF11">
        <v>149</v>
      </c>
      <c r="GH11">
        <v>1.6E-2</v>
      </c>
      <c r="GI11">
        <v>4.6093749999999991</v>
      </c>
      <c r="GK11">
        <v>81</v>
      </c>
      <c r="GL11">
        <v>1.2987500000000001</v>
      </c>
      <c r="GM11">
        <v>85</v>
      </c>
      <c r="GN11">
        <v>22.3</v>
      </c>
      <c r="GO11">
        <v>81.5</v>
      </c>
      <c r="GP11">
        <v>3.125E-2</v>
      </c>
      <c r="GQ11">
        <v>193</v>
      </c>
      <c r="GR11">
        <v>201</v>
      </c>
      <c r="GT11">
        <v>1.6E-2</v>
      </c>
      <c r="GU11">
        <v>1.953125</v>
      </c>
      <c r="GW11">
        <v>49</v>
      </c>
      <c r="GX11">
        <v>0.703333333</v>
      </c>
      <c r="GY11">
        <v>85</v>
      </c>
      <c r="GZ11">
        <v>23</v>
      </c>
      <c r="HA11">
        <v>49.5</v>
      </c>
      <c r="HB11">
        <v>-3.3333332999999965E-2</v>
      </c>
      <c r="HC11">
        <v>123</v>
      </c>
      <c r="HD11">
        <v>136</v>
      </c>
      <c r="HF11">
        <v>2.5999999999999999E-2</v>
      </c>
      <c r="HG11">
        <v>-1.282051269230768</v>
      </c>
      <c r="HI11">
        <v>67</v>
      </c>
      <c r="HJ11">
        <v>0.760833333</v>
      </c>
      <c r="HK11">
        <v>85</v>
      </c>
      <c r="HL11">
        <v>24</v>
      </c>
      <c r="HM11">
        <v>67.5</v>
      </c>
      <c r="HN11">
        <v>0.22116666699999998</v>
      </c>
      <c r="HO11">
        <v>223</v>
      </c>
      <c r="HP11">
        <v>235</v>
      </c>
      <c r="HR11">
        <v>2.4E-2</v>
      </c>
      <c r="HS11">
        <v>9.2152777916666651</v>
      </c>
    </row>
    <row r="12" spans="1:239" x14ac:dyDescent="0.3">
      <c r="FM12">
        <v>70</v>
      </c>
      <c r="FN12">
        <v>0.54937499999999995</v>
      </c>
      <c r="FO12">
        <v>85</v>
      </c>
      <c r="FP12">
        <v>22.1</v>
      </c>
      <c r="FY12">
        <v>71</v>
      </c>
      <c r="FZ12">
        <v>1.2987500000000001</v>
      </c>
      <c r="GA12">
        <v>85</v>
      </c>
      <c r="GB12">
        <v>22.2</v>
      </c>
      <c r="GC12">
        <v>71.5</v>
      </c>
      <c r="GD12">
        <v>-3.125E-2</v>
      </c>
      <c r="GE12">
        <v>145</v>
      </c>
      <c r="GF12">
        <v>153</v>
      </c>
      <c r="GH12">
        <v>1.6E-2</v>
      </c>
      <c r="GI12">
        <v>-1.953125</v>
      </c>
      <c r="GK12">
        <v>82</v>
      </c>
      <c r="GL12">
        <v>1.33</v>
      </c>
      <c r="GM12">
        <v>85</v>
      </c>
      <c r="GN12">
        <v>22.3</v>
      </c>
      <c r="GO12">
        <v>82.5</v>
      </c>
      <c r="GP12">
        <v>-9.375E-2</v>
      </c>
      <c r="GQ12">
        <v>197</v>
      </c>
      <c r="GR12">
        <v>205</v>
      </c>
      <c r="GT12">
        <v>1.6E-2</v>
      </c>
      <c r="GU12">
        <v>-5.859375</v>
      </c>
      <c r="GW12">
        <v>50</v>
      </c>
      <c r="GX12">
        <v>0.67</v>
      </c>
      <c r="GY12">
        <v>85</v>
      </c>
      <c r="GZ12">
        <v>23</v>
      </c>
      <c r="HA12">
        <v>50.5</v>
      </c>
      <c r="HB12">
        <v>0.36</v>
      </c>
      <c r="HC12">
        <v>130</v>
      </c>
      <c r="HD12">
        <v>142</v>
      </c>
      <c r="HF12">
        <v>2.4E-2</v>
      </c>
      <c r="HG12">
        <v>15</v>
      </c>
      <c r="HI12">
        <v>68</v>
      </c>
      <c r="HJ12">
        <v>0.98199999999999998</v>
      </c>
      <c r="HK12">
        <v>85</v>
      </c>
      <c r="HL12">
        <v>24</v>
      </c>
      <c r="HM12">
        <v>68.5</v>
      </c>
      <c r="HN12">
        <v>-0.18533333299999999</v>
      </c>
      <c r="HO12">
        <v>230</v>
      </c>
      <c r="HP12">
        <v>241</v>
      </c>
      <c r="HR12">
        <v>2.1999999999999999E-2</v>
      </c>
      <c r="HS12">
        <v>-8.4242424090909083</v>
      </c>
    </row>
    <row r="13" spans="1:239" x14ac:dyDescent="0.3">
      <c r="FY13">
        <v>72</v>
      </c>
      <c r="FZ13">
        <v>1.2675000000000001</v>
      </c>
      <c r="GA13">
        <v>85</v>
      </c>
      <c r="GB13">
        <v>22.2</v>
      </c>
      <c r="GC13">
        <v>72.5</v>
      </c>
      <c r="GD13">
        <v>-0.19000000000000017</v>
      </c>
      <c r="GE13">
        <v>149</v>
      </c>
      <c r="GF13">
        <v>157</v>
      </c>
      <c r="GH13">
        <v>1.6E-2</v>
      </c>
      <c r="GI13">
        <v>-11.875000000000011</v>
      </c>
      <c r="GK13">
        <v>83</v>
      </c>
      <c r="GL13">
        <v>1.2362500000000001</v>
      </c>
      <c r="GM13">
        <v>85</v>
      </c>
      <c r="GN13">
        <v>22.3</v>
      </c>
      <c r="GO13">
        <v>83.5</v>
      </c>
      <c r="GP13">
        <v>-3.8750000000000062E-2</v>
      </c>
      <c r="GQ13">
        <v>201</v>
      </c>
      <c r="GR13">
        <v>211</v>
      </c>
      <c r="GT13">
        <v>0.02</v>
      </c>
      <c r="GU13">
        <v>-1.9375000000000031</v>
      </c>
      <c r="GW13">
        <v>51</v>
      </c>
      <c r="GX13">
        <v>1.03</v>
      </c>
      <c r="GY13">
        <v>85</v>
      </c>
      <c r="GZ13">
        <v>23</v>
      </c>
      <c r="HI13">
        <v>69</v>
      </c>
      <c r="HJ13">
        <v>0.796666667</v>
      </c>
      <c r="HK13">
        <v>85</v>
      </c>
      <c r="HL13">
        <v>24</v>
      </c>
      <c r="HM13">
        <v>69.5</v>
      </c>
      <c r="HN13">
        <v>2.1666666000000001E-2</v>
      </c>
      <c r="HO13">
        <v>235</v>
      </c>
      <c r="HP13">
        <v>248</v>
      </c>
      <c r="HR13">
        <v>2.5999999999999999E-2</v>
      </c>
      <c r="HS13">
        <v>0.83333330769230773</v>
      </c>
    </row>
    <row r="14" spans="1:239" x14ac:dyDescent="0.3">
      <c r="FY14">
        <v>73</v>
      </c>
      <c r="FZ14">
        <v>1.0774999999999999</v>
      </c>
      <c r="GA14">
        <v>85</v>
      </c>
      <c r="GB14">
        <v>22.2</v>
      </c>
      <c r="GC14">
        <v>73.5</v>
      </c>
      <c r="GD14">
        <v>-7.1499999999999897E-2</v>
      </c>
      <c r="GE14">
        <v>153</v>
      </c>
      <c r="GF14">
        <v>162</v>
      </c>
      <c r="GH14">
        <v>1.7999999999999999E-2</v>
      </c>
      <c r="GI14">
        <v>-3.972222222222217</v>
      </c>
      <c r="GK14">
        <v>84</v>
      </c>
      <c r="GL14">
        <v>1.1975</v>
      </c>
      <c r="GM14">
        <v>85</v>
      </c>
      <c r="GN14">
        <v>22.3</v>
      </c>
      <c r="GO14">
        <v>42</v>
      </c>
      <c r="GP14">
        <v>-1.1975</v>
      </c>
      <c r="HI14">
        <v>70</v>
      </c>
      <c r="HJ14">
        <v>0.818333333</v>
      </c>
      <c r="HK14">
        <v>85</v>
      </c>
      <c r="HL14">
        <v>24</v>
      </c>
    </row>
    <row r="15" spans="1:239" x14ac:dyDescent="0.3">
      <c r="FY15">
        <v>74</v>
      </c>
      <c r="FZ15">
        <v>1.006</v>
      </c>
      <c r="GA15">
        <v>85</v>
      </c>
      <c r="GB15">
        <v>22.2</v>
      </c>
      <c r="GC15">
        <v>74.5</v>
      </c>
      <c r="GD15">
        <v>4.2000000000000037E-2</v>
      </c>
      <c r="GE15">
        <v>157</v>
      </c>
      <c r="GF15">
        <v>167</v>
      </c>
      <c r="GH15">
        <v>0.02</v>
      </c>
      <c r="GI15">
        <v>2.1000000000000019</v>
      </c>
    </row>
    <row r="16" spans="1:239" x14ac:dyDescent="0.3">
      <c r="FY16">
        <v>75</v>
      </c>
      <c r="FZ16">
        <v>1.048</v>
      </c>
      <c r="GA16">
        <v>85</v>
      </c>
      <c r="GB16">
        <v>22.2</v>
      </c>
      <c r="GC16">
        <v>75.5</v>
      </c>
      <c r="GD16">
        <v>0</v>
      </c>
      <c r="GE16">
        <v>162</v>
      </c>
      <c r="GF16">
        <v>172</v>
      </c>
      <c r="GH16">
        <v>0.02</v>
      </c>
      <c r="GI16">
        <v>0</v>
      </c>
    </row>
    <row r="17" spans="181:191" x14ac:dyDescent="0.3">
      <c r="FY17">
        <v>76</v>
      </c>
      <c r="FZ17">
        <v>1.048</v>
      </c>
      <c r="GA17">
        <v>85</v>
      </c>
      <c r="GB17">
        <v>22.2</v>
      </c>
      <c r="GC17">
        <v>76.5</v>
      </c>
      <c r="GD17">
        <v>-0.29300000000000004</v>
      </c>
      <c r="GE17">
        <v>167</v>
      </c>
      <c r="GF17">
        <v>178</v>
      </c>
      <c r="GH17">
        <v>2.1999999999999999E-2</v>
      </c>
      <c r="GI17">
        <v>-13.31818181818182</v>
      </c>
    </row>
    <row r="18" spans="181:191" x14ac:dyDescent="0.3">
      <c r="FY18">
        <v>77</v>
      </c>
      <c r="FZ18">
        <v>0.755</v>
      </c>
      <c r="GA18">
        <v>85</v>
      </c>
      <c r="GB18">
        <v>22.2</v>
      </c>
      <c r="GC18">
        <v>77.5</v>
      </c>
      <c r="GD18">
        <v>-0.14428571400000001</v>
      </c>
      <c r="GE18">
        <v>172</v>
      </c>
      <c r="GF18">
        <v>185</v>
      </c>
      <c r="GH18">
        <v>2.5999999999999999E-2</v>
      </c>
      <c r="GI18">
        <v>-5.5494505384615387</v>
      </c>
    </row>
    <row r="19" spans="181:191" x14ac:dyDescent="0.3">
      <c r="FY19">
        <v>78</v>
      </c>
      <c r="FZ19">
        <v>0.610714286</v>
      </c>
      <c r="GA19">
        <v>85</v>
      </c>
      <c r="GB19">
        <v>22.2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1761A-0E69-4569-A94A-FCBEAF16977E}">
  <dimension ref="A1:E7"/>
  <sheetViews>
    <sheetView workbookViewId="0">
      <selection activeCell="G6" sqref="G6"/>
    </sheetView>
  </sheetViews>
  <sheetFormatPr defaultRowHeight="14.4" x14ac:dyDescent="0.3"/>
  <cols>
    <col min="1" max="1" width="16.33203125" bestFit="1" customWidth="1"/>
    <col min="2" max="2" width="15.33203125" bestFit="1" customWidth="1"/>
    <col min="3" max="3" width="12.44140625" bestFit="1" customWidth="1"/>
    <col min="4" max="4" width="16.77734375" bestFit="1" customWidth="1"/>
    <col min="5" max="5" width="15.77734375" bestFit="1" customWidth="1"/>
  </cols>
  <sheetData>
    <row r="1" spans="1:5" x14ac:dyDescent="0.3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3">
      <c r="A2" t="s">
        <v>17</v>
      </c>
      <c r="B2">
        <v>3</v>
      </c>
      <c r="C2">
        <v>1.5</v>
      </c>
      <c r="D2">
        <v>100</v>
      </c>
      <c r="E2">
        <v>0</v>
      </c>
    </row>
    <row r="3" spans="1:5" x14ac:dyDescent="0.3">
      <c r="A3" t="s">
        <v>18</v>
      </c>
      <c r="B3">
        <v>3</v>
      </c>
      <c r="C3">
        <v>1.5</v>
      </c>
      <c r="D3">
        <v>90</v>
      </c>
      <c r="E3">
        <v>0.53500000000000003</v>
      </c>
    </row>
    <row r="4" spans="1:5" x14ac:dyDescent="0.3">
      <c r="A4" t="s">
        <v>19</v>
      </c>
      <c r="B4">
        <v>3</v>
      </c>
      <c r="C4">
        <v>1.5</v>
      </c>
      <c r="D4">
        <v>90</v>
      </c>
      <c r="E4">
        <v>0.85399999999999998</v>
      </c>
    </row>
    <row r="5" spans="1:5" x14ac:dyDescent="0.3">
      <c r="A5" t="s">
        <v>20</v>
      </c>
      <c r="B5">
        <v>0</v>
      </c>
      <c r="C5">
        <v>0</v>
      </c>
      <c r="D5">
        <v>90</v>
      </c>
      <c r="E5">
        <v>0.71499999999999997</v>
      </c>
    </row>
    <row r="6" spans="1:5" x14ac:dyDescent="0.3">
      <c r="A6" t="s">
        <v>21</v>
      </c>
      <c r="B6">
        <v>4</v>
      </c>
      <c r="C6">
        <v>2</v>
      </c>
      <c r="D6">
        <v>80</v>
      </c>
      <c r="E6">
        <v>0.93400000000000005</v>
      </c>
    </row>
    <row r="7" spans="1:5" x14ac:dyDescent="0.3">
      <c r="A7" t="s">
        <v>22</v>
      </c>
      <c r="B7">
        <v>4</v>
      </c>
      <c r="C7" s="2">
        <v>1.4652014652014651</v>
      </c>
      <c r="D7">
        <v>85</v>
      </c>
      <c r="E7">
        <v>0.96799999999999997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ED399-6C7A-474F-8739-6AB30C448B5E}">
  <dimension ref="A1:E20"/>
  <sheetViews>
    <sheetView tabSelected="1" workbookViewId="0">
      <selection activeCell="C22" sqref="C22"/>
    </sheetView>
  </sheetViews>
  <sheetFormatPr defaultRowHeight="14.4" x14ac:dyDescent="0.3"/>
  <cols>
    <col min="1" max="1" width="24.77734375" bestFit="1" customWidth="1"/>
    <col min="2" max="2" width="19.21875" bestFit="1" customWidth="1"/>
    <col min="3" max="3" width="18.33203125" bestFit="1" customWidth="1"/>
    <col min="4" max="4" width="7.5546875" bestFit="1" customWidth="1"/>
    <col min="5" max="5" width="13.77734375" bestFit="1" customWidth="1"/>
  </cols>
  <sheetData>
    <row r="1" spans="1:5" x14ac:dyDescent="0.3">
      <c r="A1" t="s">
        <v>158</v>
      </c>
      <c r="B1" t="s">
        <v>159</v>
      </c>
      <c r="C1" t="s">
        <v>160</v>
      </c>
      <c r="D1" t="s">
        <v>157</v>
      </c>
      <c r="E1" t="s">
        <v>161</v>
      </c>
    </row>
    <row r="2" spans="1:5" x14ac:dyDescent="0.3">
      <c r="A2" t="s">
        <v>162</v>
      </c>
      <c r="B2">
        <v>1.226</v>
      </c>
      <c r="C2">
        <v>1.226E-2</v>
      </c>
      <c r="D2">
        <v>1.35</v>
      </c>
      <c r="E2">
        <v>3.892727738</v>
      </c>
    </row>
    <row r="3" spans="1:5" x14ac:dyDescent="0.3">
      <c r="B3">
        <v>1.1519999999999999</v>
      </c>
      <c r="C3">
        <v>1.1520000000000001E-2</v>
      </c>
      <c r="D3">
        <v>1.37</v>
      </c>
      <c r="E3">
        <v>4.0753022469999998</v>
      </c>
    </row>
    <row r="4" spans="1:5" x14ac:dyDescent="0.3">
      <c r="A4" t="s">
        <v>163</v>
      </c>
      <c r="B4">
        <v>1.5229999999999999</v>
      </c>
      <c r="C4">
        <v>1.523E-2</v>
      </c>
      <c r="D4">
        <v>1.56</v>
      </c>
      <c r="E4">
        <v>4.03589764</v>
      </c>
    </row>
    <row r="5" spans="1:5" x14ac:dyDescent="0.3">
      <c r="B5">
        <v>1.448</v>
      </c>
      <c r="C5">
        <v>1.448E-2</v>
      </c>
      <c r="D5">
        <v>1.63</v>
      </c>
      <c r="E5">
        <v>4.3248277980000003</v>
      </c>
    </row>
    <row r="6" spans="1:5" x14ac:dyDescent="0.3">
      <c r="B6">
        <v>0.81499999999999995</v>
      </c>
      <c r="C6">
        <v>8.1499999999999993E-3</v>
      </c>
      <c r="D6">
        <v>1.29</v>
      </c>
      <c r="E6">
        <v>4.5622218720000003</v>
      </c>
    </row>
    <row r="7" spans="1:5" x14ac:dyDescent="0.3">
      <c r="B7">
        <v>1.079</v>
      </c>
      <c r="C7">
        <v>1.0789999999999999E-2</v>
      </c>
      <c r="D7">
        <v>1.49</v>
      </c>
      <c r="E7">
        <v>4.5797423129999997</v>
      </c>
    </row>
    <row r="8" spans="1:5" x14ac:dyDescent="0.3">
      <c r="B8">
        <v>1.008</v>
      </c>
      <c r="C8">
        <v>1.008E-2</v>
      </c>
      <c r="D8">
        <v>1.58</v>
      </c>
      <c r="E8">
        <v>5.0244938289999999</v>
      </c>
    </row>
    <row r="9" spans="1:5" x14ac:dyDescent="0.3">
      <c r="B9">
        <v>0.85</v>
      </c>
      <c r="C9">
        <v>8.5000000000000006E-3</v>
      </c>
      <c r="D9">
        <v>1.25</v>
      </c>
      <c r="E9">
        <v>4.3287853030000001</v>
      </c>
    </row>
    <row r="10" spans="1:5" x14ac:dyDescent="0.3">
      <c r="B10">
        <v>0.49199999999999999</v>
      </c>
      <c r="C10">
        <v>4.9199999999999999E-3</v>
      </c>
      <c r="D10">
        <v>1.46</v>
      </c>
      <c r="E10">
        <v>6.6456245330000003</v>
      </c>
    </row>
    <row r="11" spans="1:5" x14ac:dyDescent="0.3">
      <c r="B11">
        <v>0.63800000000000001</v>
      </c>
      <c r="C11">
        <v>6.3800000000000003E-3</v>
      </c>
      <c r="D11">
        <v>1.1399999999999999</v>
      </c>
      <c r="E11">
        <v>4.5568004269999998</v>
      </c>
    </row>
    <row r="12" spans="1:5" x14ac:dyDescent="0.3">
      <c r="B12">
        <v>0.39600000000000002</v>
      </c>
      <c r="C12">
        <v>3.96E-3</v>
      </c>
      <c r="D12">
        <v>1.75</v>
      </c>
      <c r="E12">
        <v>8.8788343189999992</v>
      </c>
    </row>
    <row r="13" spans="1:5" x14ac:dyDescent="0.3">
      <c r="B13">
        <v>0.52100000000000002</v>
      </c>
      <c r="C13">
        <v>5.2100000000000002E-3</v>
      </c>
      <c r="D13">
        <v>0.63</v>
      </c>
      <c r="E13">
        <v>2.7866805349999999</v>
      </c>
    </row>
    <row r="14" spans="1:5" x14ac:dyDescent="0.3">
      <c r="B14">
        <v>0.83099999999999996</v>
      </c>
      <c r="C14">
        <v>8.3099999999999997E-3</v>
      </c>
      <c r="D14">
        <v>1.47</v>
      </c>
      <c r="E14">
        <v>5.1485189929999997</v>
      </c>
    </row>
    <row r="15" spans="1:5" x14ac:dyDescent="0.3">
      <c r="B15">
        <v>0.33700000000000002</v>
      </c>
      <c r="C15">
        <v>3.3700000000000002E-3</v>
      </c>
      <c r="D15">
        <v>1.04</v>
      </c>
      <c r="E15">
        <v>5.7198400610000002</v>
      </c>
    </row>
    <row r="16" spans="1:5" x14ac:dyDescent="0.3">
      <c r="B16">
        <v>0.378</v>
      </c>
      <c r="C16">
        <v>3.7799999999999999E-3</v>
      </c>
      <c r="D16">
        <v>1.08</v>
      </c>
      <c r="E16">
        <v>5.6084564500000003</v>
      </c>
    </row>
    <row r="17" spans="1:5" x14ac:dyDescent="0.3">
      <c r="B17">
        <v>0.52400000000000002</v>
      </c>
      <c r="C17">
        <v>5.2399999999999999E-3</v>
      </c>
      <c r="D17">
        <v>1.69</v>
      </c>
      <c r="E17">
        <v>7.4539514110000002</v>
      </c>
    </row>
    <row r="18" spans="1:5" x14ac:dyDescent="0.3">
      <c r="A18" t="s">
        <v>164</v>
      </c>
      <c r="B18">
        <v>0.35599999999999998</v>
      </c>
      <c r="C18">
        <v>3.5599999999999998E-3</v>
      </c>
      <c r="D18">
        <v>1.43</v>
      </c>
      <c r="E18">
        <v>7.6520277229999998</v>
      </c>
    </row>
    <row r="19" spans="1:5" x14ac:dyDescent="0.3">
      <c r="A19" t="s">
        <v>165</v>
      </c>
      <c r="B19">
        <v>0.40799999999999997</v>
      </c>
      <c r="C19">
        <v>4.0800000000000003E-3</v>
      </c>
      <c r="D19">
        <v>0.86</v>
      </c>
      <c r="E19">
        <v>4.2986676199999998</v>
      </c>
    </row>
    <row r="20" spans="1:5" x14ac:dyDescent="0.3">
      <c r="B20">
        <v>0.316</v>
      </c>
      <c r="C20">
        <v>3.16E-3</v>
      </c>
      <c r="D20">
        <v>1.75</v>
      </c>
      <c r="E20">
        <v>9.9393962249999994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Bulk Data</vt:lpstr>
      <vt:lpstr>Run-out Distance</vt:lpstr>
      <vt:lpstr>Velocity</vt:lpstr>
      <vt:lpstr>Velocity Profiles</vt:lpstr>
      <vt:lpstr>Acceleration</vt:lpstr>
      <vt:lpstr>Pulses</vt:lpstr>
      <vt:lpstr>Phase Diagrams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Johnston</dc:creator>
  <cp:lastModifiedBy>Thomas Johnston</cp:lastModifiedBy>
  <dcterms:created xsi:type="dcterms:W3CDTF">2022-10-04T12:31:12Z</dcterms:created>
  <dcterms:modified xsi:type="dcterms:W3CDTF">2022-10-04T13:25:17Z</dcterms:modified>
</cp:coreProperties>
</file>