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mailuwsac-my.sharepoint.com/personal/michael_king_uws_ac_uk/Documents/UWS/Manuscripts for Publication/PS Talent ID/"/>
    </mc:Choice>
  </mc:AlternateContent>
  <xr:revisionPtr revIDLastSave="12" documentId="8_{2905C41A-1E78-4924-9F42-A5ABE9E63425}" xr6:coauthVersionLast="47" xr6:coauthVersionMax="47" xr10:uidLastSave="{CE27BD2D-5C0E-B049-822D-379313954C3C}"/>
  <bookViews>
    <workbookView xWindow="0" yWindow="760" windowWidth="30240" windowHeight="18880" xr2:uid="{E5EB6BA7-9BF3-4933-9CFA-BE3B8424905C}"/>
  </bookViews>
  <sheets>
    <sheet name="Raw Data" sheetId="1" r:id="rId1"/>
    <sheet name="Match Play Data" sheetId="2" state="hidden" r:id="rId2"/>
  </sheets>
  <externalReferences>
    <externalReference r:id="rId3"/>
  </externalReferences>
  <definedNames>
    <definedName name="_xlnm._FilterDatabase" localSheetId="1" hidden="1">'Match Play Data'!$A$1:$I$1</definedName>
    <definedName name="_xlnm._FilterDatabase" localSheetId="0" hidden="1">'Raw Data'!$A$1:$R$83</definedName>
    <definedName name="TBL_RegressionMale">'[1]Control Panel'!$H$3:$N$30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3" i="1"/>
  <c r="B4" i="1"/>
  <c r="B5" i="1"/>
  <c r="B6" i="1"/>
  <c r="B7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56" i="1"/>
  <c r="B47" i="1"/>
  <c r="B48" i="1"/>
  <c r="B49" i="1"/>
  <c r="B50" i="1"/>
  <c r="B51" i="1"/>
  <c r="B52" i="1"/>
  <c r="B53" i="1"/>
  <c r="B54" i="1"/>
  <c r="B55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2" i="1"/>
  <c r="E82" i="1"/>
  <c r="Q42" i="1"/>
  <c r="R42" i="1"/>
  <c r="Q46" i="1"/>
  <c r="R46" i="1"/>
  <c r="Q41" i="1"/>
  <c r="R41" i="1"/>
  <c r="Q40" i="1"/>
  <c r="R40" i="1"/>
  <c r="Q39" i="1"/>
  <c r="R39" i="1"/>
  <c r="Q54" i="1"/>
  <c r="R54" i="1"/>
  <c r="Q53" i="1"/>
  <c r="R53" i="1"/>
  <c r="Q56" i="1"/>
  <c r="R56" i="1"/>
  <c r="Q55" i="1"/>
  <c r="R55" i="1"/>
  <c r="Q50" i="1"/>
  <c r="R50" i="1"/>
  <c r="Q49" i="1"/>
  <c r="R49" i="1"/>
  <c r="Q48" i="1"/>
  <c r="R48" i="1"/>
  <c r="Q52" i="1"/>
  <c r="R52" i="1"/>
  <c r="Q47" i="1"/>
  <c r="R47" i="1"/>
  <c r="Q51" i="1"/>
  <c r="R51" i="1"/>
  <c r="Q59" i="1"/>
  <c r="R59" i="1"/>
  <c r="Q63" i="1"/>
  <c r="R63" i="1"/>
  <c r="Q64" i="1"/>
  <c r="R64" i="1"/>
  <c r="Q65" i="1"/>
  <c r="R65" i="1"/>
  <c r="Q57" i="1"/>
  <c r="R57" i="1"/>
  <c r="Q58" i="1"/>
  <c r="R58" i="1"/>
  <c r="Q62" i="1"/>
  <c r="R62" i="1"/>
  <c r="Q60" i="1"/>
  <c r="R60" i="1"/>
  <c r="Q61" i="1"/>
  <c r="R61" i="1"/>
  <c r="Q75" i="1"/>
  <c r="R75" i="1"/>
  <c r="Q74" i="1"/>
  <c r="R74" i="1"/>
  <c r="Q71" i="1"/>
  <c r="R71" i="1"/>
  <c r="Q70" i="1"/>
  <c r="R70" i="1"/>
  <c r="Q69" i="1"/>
  <c r="R69" i="1"/>
  <c r="Q67" i="1"/>
  <c r="R67" i="1"/>
  <c r="Q68" i="1"/>
  <c r="R68" i="1"/>
  <c r="Q66" i="1"/>
  <c r="R66" i="1"/>
  <c r="Q72" i="1"/>
  <c r="R72" i="1"/>
  <c r="Q73" i="1"/>
  <c r="R73" i="1"/>
  <c r="Q81" i="1"/>
  <c r="R81" i="1"/>
  <c r="Q79" i="1"/>
  <c r="R79" i="1"/>
  <c r="Q82" i="1"/>
  <c r="R82" i="1"/>
  <c r="Q80" i="1"/>
  <c r="R80" i="1"/>
  <c r="Q83" i="1"/>
  <c r="R83" i="1"/>
  <c r="Q76" i="1"/>
  <c r="R76" i="1"/>
  <c r="Q78" i="1"/>
  <c r="R78" i="1"/>
  <c r="Q77" i="1"/>
  <c r="R77" i="1"/>
  <c r="N42" i="1"/>
  <c r="N46" i="1"/>
  <c r="N41" i="1"/>
  <c r="N40" i="1"/>
  <c r="N39" i="1"/>
  <c r="N54" i="1"/>
  <c r="N53" i="1"/>
  <c r="N56" i="1"/>
  <c r="N55" i="1"/>
  <c r="N50" i="1"/>
  <c r="N49" i="1"/>
  <c r="N48" i="1"/>
  <c r="N52" i="1"/>
  <c r="N47" i="1"/>
  <c r="N51" i="1"/>
  <c r="N59" i="1"/>
  <c r="N63" i="1"/>
  <c r="N64" i="1"/>
  <c r="N65" i="1"/>
  <c r="N57" i="1"/>
  <c r="N58" i="1"/>
  <c r="N62" i="1"/>
  <c r="N60" i="1"/>
  <c r="N61" i="1"/>
  <c r="N75" i="1"/>
  <c r="N74" i="1"/>
  <c r="N71" i="1"/>
  <c r="N70" i="1"/>
  <c r="N69" i="1"/>
  <c r="N67" i="1"/>
  <c r="N68" i="1"/>
  <c r="N66" i="1"/>
  <c r="N72" i="1"/>
  <c r="N73" i="1"/>
  <c r="N81" i="1"/>
  <c r="N79" i="1"/>
  <c r="N82" i="1"/>
  <c r="N80" i="1"/>
  <c r="N83" i="1"/>
  <c r="N76" i="1"/>
  <c r="N78" i="1"/>
  <c r="N77" i="1"/>
  <c r="L42" i="1"/>
  <c r="L46" i="1"/>
  <c r="L41" i="1"/>
  <c r="L40" i="1"/>
  <c r="L39" i="1"/>
  <c r="L54" i="1"/>
  <c r="L53" i="1"/>
  <c r="L56" i="1"/>
  <c r="L55" i="1"/>
  <c r="L50" i="1"/>
  <c r="L49" i="1"/>
  <c r="L48" i="1"/>
  <c r="L52" i="1"/>
  <c r="L47" i="1"/>
  <c r="L51" i="1"/>
  <c r="L59" i="1"/>
  <c r="L63" i="1"/>
  <c r="L64" i="1"/>
  <c r="L65" i="1"/>
  <c r="L57" i="1"/>
  <c r="L58" i="1"/>
  <c r="L62" i="1"/>
  <c r="L60" i="1"/>
  <c r="L61" i="1"/>
  <c r="L81" i="1"/>
  <c r="L79" i="1"/>
  <c r="L82" i="1"/>
  <c r="L80" i="1"/>
  <c r="L83" i="1"/>
  <c r="L76" i="1"/>
  <c r="L78" i="1"/>
  <c r="L77" i="1"/>
  <c r="J42" i="1"/>
  <c r="J46" i="1"/>
  <c r="J41" i="1"/>
  <c r="J40" i="1"/>
  <c r="J39" i="1"/>
  <c r="J54" i="1"/>
  <c r="J53" i="1"/>
  <c r="J56" i="1"/>
  <c r="J55" i="1"/>
  <c r="J50" i="1"/>
  <c r="J49" i="1"/>
  <c r="J48" i="1"/>
  <c r="J52" i="1"/>
  <c r="J47" i="1"/>
  <c r="J51" i="1"/>
  <c r="J59" i="1"/>
  <c r="J63" i="1"/>
  <c r="J64" i="1"/>
  <c r="J65" i="1"/>
  <c r="J57" i="1"/>
  <c r="J58" i="1"/>
  <c r="J62" i="1"/>
  <c r="J60" i="1"/>
  <c r="J61" i="1"/>
  <c r="J75" i="1"/>
  <c r="J74" i="1"/>
  <c r="J71" i="1"/>
  <c r="J70" i="1"/>
  <c r="J69" i="1"/>
  <c r="J67" i="1"/>
  <c r="J68" i="1"/>
  <c r="J66" i="1"/>
  <c r="J72" i="1"/>
  <c r="J73" i="1"/>
  <c r="J81" i="1"/>
  <c r="J79" i="1"/>
  <c r="J82" i="1"/>
  <c r="J80" i="1"/>
  <c r="J83" i="1"/>
  <c r="J76" i="1"/>
  <c r="J78" i="1"/>
  <c r="J77" i="1"/>
  <c r="E8" i="1"/>
  <c r="E11" i="1"/>
  <c r="E5" i="1"/>
  <c r="E7" i="1"/>
  <c r="E6" i="1"/>
  <c r="E9" i="1"/>
  <c r="E2" i="1"/>
  <c r="E4" i="1"/>
  <c r="E10" i="1"/>
  <c r="E18" i="1"/>
  <c r="E14" i="1"/>
  <c r="E17" i="1"/>
  <c r="E15" i="1"/>
  <c r="E13" i="1"/>
  <c r="E16" i="1"/>
  <c r="E12" i="1"/>
  <c r="E26" i="1"/>
  <c r="E21" i="1"/>
  <c r="E20" i="1"/>
  <c r="E25" i="1"/>
  <c r="E23" i="1"/>
  <c r="E24" i="1"/>
  <c r="E19" i="1"/>
  <c r="E22" i="1"/>
  <c r="E27" i="1"/>
  <c r="E37" i="1"/>
  <c r="E34" i="1"/>
  <c r="E29" i="1"/>
  <c r="E31" i="1"/>
  <c r="E32" i="1"/>
  <c r="E35" i="1"/>
  <c r="E30" i="1"/>
  <c r="E33" i="1"/>
  <c r="E36" i="1"/>
  <c r="E28" i="1"/>
  <c r="E38" i="1"/>
  <c r="E44" i="1"/>
  <c r="E43" i="1"/>
  <c r="E45" i="1"/>
  <c r="E42" i="1"/>
  <c r="E46" i="1"/>
  <c r="E41" i="1"/>
  <c r="E40" i="1"/>
  <c r="E39" i="1"/>
  <c r="E54" i="1"/>
  <c r="E53" i="1"/>
  <c r="E56" i="1"/>
  <c r="E55" i="1"/>
  <c r="E50" i="1"/>
  <c r="E49" i="1"/>
  <c r="E48" i="1"/>
  <c r="E52" i="1"/>
  <c r="E47" i="1"/>
  <c r="E51" i="1"/>
  <c r="E59" i="1"/>
  <c r="E63" i="1"/>
  <c r="E64" i="1"/>
  <c r="E65" i="1"/>
  <c r="E57" i="1"/>
  <c r="E58" i="1"/>
  <c r="E62" i="1"/>
  <c r="E60" i="1"/>
  <c r="E61" i="1"/>
  <c r="E75" i="1"/>
  <c r="E74" i="1"/>
  <c r="E71" i="1"/>
  <c r="E70" i="1"/>
  <c r="E69" i="1"/>
  <c r="E67" i="1"/>
  <c r="E68" i="1"/>
  <c r="E66" i="1"/>
  <c r="E72" i="1"/>
  <c r="E73" i="1"/>
  <c r="E81" i="1"/>
  <c r="E79" i="1"/>
  <c r="E80" i="1"/>
  <c r="E83" i="1"/>
  <c r="E76" i="1"/>
  <c r="E78" i="1"/>
  <c r="E77" i="1"/>
  <c r="J11" i="1"/>
  <c r="J5" i="1"/>
  <c r="J7" i="1"/>
  <c r="J6" i="1"/>
  <c r="J9" i="1"/>
  <c r="J4" i="1"/>
  <c r="J10" i="1"/>
  <c r="J18" i="1"/>
  <c r="J14" i="1"/>
  <c r="J17" i="1"/>
  <c r="J15" i="1"/>
  <c r="J13" i="1"/>
  <c r="J16" i="1"/>
  <c r="J12" i="1"/>
  <c r="J26" i="1"/>
  <c r="J21" i="1"/>
  <c r="J20" i="1"/>
  <c r="J25" i="1"/>
  <c r="J23" i="1"/>
  <c r="J24" i="1"/>
  <c r="J19" i="1"/>
  <c r="J22" i="1"/>
  <c r="J27" i="1"/>
  <c r="J37" i="1"/>
  <c r="J34" i="1"/>
  <c r="J29" i="1"/>
  <c r="J31" i="1"/>
  <c r="J32" i="1"/>
  <c r="J35" i="1"/>
  <c r="J30" i="1"/>
  <c r="J33" i="1"/>
  <c r="J36" i="1"/>
  <c r="J28" i="1"/>
  <c r="J38" i="1"/>
  <c r="J44" i="1"/>
  <c r="J43" i="1"/>
  <c r="J45" i="1"/>
  <c r="J8" i="1"/>
  <c r="J3" i="1"/>
  <c r="L23" i="1"/>
  <c r="N23" i="1"/>
  <c r="Q23" i="1"/>
  <c r="R23" i="1"/>
  <c r="L24" i="1"/>
  <c r="N24" i="1"/>
  <c r="Q24" i="1"/>
  <c r="R24" i="1"/>
  <c r="L19" i="1"/>
  <c r="N19" i="1"/>
  <c r="Q19" i="1"/>
  <c r="R19" i="1"/>
  <c r="L22" i="1"/>
  <c r="N22" i="1"/>
  <c r="Q22" i="1"/>
  <c r="R22" i="1"/>
  <c r="L27" i="1"/>
  <c r="N27" i="1"/>
  <c r="Q27" i="1"/>
  <c r="R27" i="1"/>
  <c r="L37" i="1"/>
  <c r="N37" i="1"/>
  <c r="Q37" i="1"/>
  <c r="R37" i="1"/>
  <c r="L34" i="1"/>
  <c r="N34" i="1"/>
  <c r="Q34" i="1"/>
  <c r="R34" i="1"/>
  <c r="L29" i="1"/>
  <c r="N29" i="1"/>
  <c r="Q29" i="1"/>
  <c r="R29" i="1"/>
  <c r="L31" i="1"/>
  <c r="N31" i="1"/>
  <c r="Q31" i="1"/>
  <c r="R31" i="1"/>
  <c r="L32" i="1"/>
  <c r="N32" i="1"/>
  <c r="Q32" i="1"/>
  <c r="R32" i="1"/>
  <c r="L35" i="1"/>
  <c r="N35" i="1"/>
  <c r="Q35" i="1"/>
  <c r="R35" i="1"/>
  <c r="L30" i="1"/>
  <c r="N30" i="1"/>
  <c r="Q30" i="1"/>
  <c r="R30" i="1"/>
  <c r="L33" i="1"/>
  <c r="N33" i="1"/>
  <c r="Q33" i="1"/>
  <c r="R33" i="1"/>
  <c r="L36" i="1"/>
  <c r="N36" i="1"/>
  <c r="Q36" i="1"/>
  <c r="R36" i="1"/>
  <c r="L28" i="1"/>
  <c r="N28" i="1"/>
  <c r="Q28" i="1"/>
  <c r="R28" i="1"/>
  <c r="L38" i="1"/>
  <c r="N38" i="1"/>
  <c r="Q38" i="1"/>
  <c r="R38" i="1"/>
  <c r="L6" i="1"/>
  <c r="N6" i="1"/>
  <c r="Q6" i="1"/>
  <c r="R6" i="1"/>
  <c r="L9" i="1"/>
  <c r="N9" i="1"/>
  <c r="Q9" i="1"/>
  <c r="R9" i="1"/>
  <c r="L2" i="1"/>
  <c r="N2" i="1"/>
  <c r="Q2" i="1"/>
  <c r="R2" i="1"/>
  <c r="L4" i="1"/>
  <c r="N4" i="1"/>
  <c r="Q4" i="1"/>
  <c r="R4" i="1"/>
  <c r="L10" i="1"/>
  <c r="N10" i="1"/>
  <c r="Q10" i="1"/>
  <c r="R10" i="1"/>
  <c r="L18" i="1"/>
  <c r="N18" i="1"/>
  <c r="Q18" i="1"/>
  <c r="R18" i="1"/>
  <c r="L14" i="1"/>
  <c r="N14" i="1"/>
  <c r="Q14" i="1"/>
  <c r="R14" i="1"/>
  <c r="L17" i="1"/>
  <c r="N17" i="1"/>
  <c r="Q17" i="1"/>
  <c r="R17" i="1"/>
  <c r="L15" i="1"/>
  <c r="N15" i="1"/>
  <c r="Q15" i="1"/>
  <c r="R15" i="1"/>
  <c r="L13" i="1"/>
  <c r="N13" i="1"/>
  <c r="Q13" i="1"/>
  <c r="R13" i="1"/>
  <c r="L16" i="1"/>
  <c r="N16" i="1"/>
  <c r="Q16" i="1"/>
  <c r="R16" i="1"/>
  <c r="L12" i="1"/>
  <c r="N12" i="1"/>
  <c r="Q12" i="1"/>
  <c r="R12" i="1"/>
  <c r="L26" i="1"/>
  <c r="N26" i="1"/>
  <c r="Q26" i="1"/>
  <c r="R26" i="1"/>
  <c r="L21" i="1"/>
  <c r="N21" i="1"/>
  <c r="Q21" i="1"/>
  <c r="R21" i="1"/>
  <c r="L20" i="1"/>
  <c r="N20" i="1"/>
  <c r="Q20" i="1"/>
  <c r="R20" i="1"/>
  <c r="L25" i="1"/>
  <c r="N25" i="1"/>
  <c r="Q25" i="1"/>
  <c r="R25" i="1"/>
  <c r="E3" i="1"/>
  <c r="L3" i="1"/>
  <c r="N3" i="1"/>
  <c r="Q3" i="1"/>
  <c r="R3" i="1"/>
  <c r="L8" i="1"/>
  <c r="N8" i="1"/>
  <c r="Q8" i="1"/>
  <c r="R8" i="1"/>
  <c r="L11" i="1"/>
  <c r="N11" i="1"/>
  <c r="Q11" i="1"/>
  <c r="R11" i="1"/>
  <c r="L5" i="1"/>
  <c r="N5" i="1"/>
  <c r="Q5" i="1"/>
  <c r="R5" i="1"/>
  <c r="L7" i="1"/>
  <c r="N7" i="1"/>
  <c r="Q7" i="1"/>
  <c r="R7" i="1"/>
  <c r="L44" i="1"/>
  <c r="N44" i="1"/>
  <c r="Q44" i="1"/>
  <c r="R44" i="1"/>
  <c r="L43" i="1"/>
  <c r="N43" i="1"/>
  <c r="Q43" i="1"/>
  <c r="R43" i="1"/>
  <c r="L45" i="1"/>
  <c r="N45" i="1"/>
  <c r="Q45" i="1"/>
  <c r="R45" i="1"/>
  <c r="L73" i="1"/>
  <c r="L74" i="1"/>
  <c r="L75" i="1"/>
  <c r="L67" i="1"/>
  <c r="L69" i="1"/>
  <c r="L68" i="1"/>
  <c r="L72" i="1"/>
  <c r="L66" i="1"/>
  <c r="L70" i="1"/>
  <c r="L71" i="1"/>
</calcChain>
</file>

<file path=xl/sharedStrings.xml><?xml version="1.0" encoding="utf-8"?>
<sst xmlns="http://schemas.openxmlformats.org/spreadsheetml/2006/main" count="97" uniqueCount="80">
  <si>
    <t>DOB</t>
  </si>
  <si>
    <t>Age (DO NOT EDIT)</t>
  </si>
  <si>
    <t>Height (cm)</t>
  </si>
  <si>
    <t>Seated Height (cm)</t>
  </si>
  <si>
    <t>Seated Height (cm) Corrected (DO NOT EDIT)</t>
  </si>
  <si>
    <t>Weight (kg)</t>
  </si>
  <si>
    <t>Fransen MO</t>
  </si>
  <si>
    <t>20m (1)</t>
  </si>
  <si>
    <t>20m (2)</t>
  </si>
  <si>
    <t>20m Best</t>
  </si>
  <si>
    <t>505 L (1)</t>
  </si>
  <si>
    <t>505 L Best</t>
  </si>
  <si>
    <t>505 R (1)</t>
  </si>
  <si>
    <t>505 R Best</t>
  </si>
  <si>
    <t>CMJ (1)</t>
  </si>
  <si>
    <t>CMJ (2)</t>
  </si>
  <si>
    <t>CMJ Best</t>
  </si>
  <si>
    <t>CMJ 2nd Best</t>
  </si>
  <si>
    <t>-</t>
  </si>
  <si>
    <t>02/04/2010</t>
  </si>
  <si>
    <t>13/12/2010</t>
  </si>
  <si>
    <t>07/08/2010</t>
  </si>
  <si>
    <t>04/03/2010</t>
  </si>
  <si>
    <t>05/12/2010</t>
  </si>
  <si>
    <t>04/06/2010</t>
  </si>
  <si>
    <t>16/12/2010</t>
  </si>
  <si>
    <t>30/11/2010</t>
  </si>
  <si>
    <t>08/04/2010</t>
  </si>
  <si>
    <t>23/10/2010</t>
  </si>
  <si>
    <t>07/11/2010</t>
  </si>
  <si>
    <t>17/05/2010</t>
  </si>
  <si>
    <t>29/04/2010</t>
  </si>
  <si>
    <t>01/04/2010</t>
  </si>
  <si>
    <t>18/06/2010</t>
  </si>
  <si>
    <t>10/02/2010</t>
  </si>
  <si>
    <t>07/04/2010</t>
  </si>
  <si>
    <t>27/5/2010</t>
  </si>
  <si>
    <t>12/01/2011</t>
  </si>
  <si>
    <t>12/07/2010</t>
  </si>
  <si>
    <t>01/10/2010</t>
  </si>
  <si>
    <t>06/01/2010</t>
  </si>
  <si>
    <t>10/03/2010</t>
  </si>
  <si>
    <t>17/02/2011</t>
  </si>
  <si>
    <t>30/03/2010</t>
  </si>
  <si>
    <t>20/07/2010</t>
  </si>
  <si>
    <t>03/02/2010</t>
  </si>
  <si>
    <t>13/09/2010</t>
  </si>
  <si>
    <t>05/05/2010</t>
  </si>
  <si>
    <t>15/02/2010</t>
  </si>
  <si>
    <t>11/05/2010</t>
  </si>
  <si>
    <t>19/05/2010</t>
  </si>
  <si>
    <t>05/08/2010</t>
  </si>
  <si>
    <t>06/04/2010</t>
  </si>
  <si>
    <t>09/04/2010</t>
  </si>
  <si>
    <t>08/12/2010</t>
  </si>
  <si>
    <t>17/07/2010</t>
  </si>
  <si>
    <t>03/06/2010</t>
  </si>
  <si>
    <t>09/05/2010</t>
  </si>
  <si>
    <t>16/11/2010</t>
  </si>
  <si>
    <t>02/08/2010</t>
  </si>
  <si>
    <t>28/05/2010</t>
  </si>
  <si>
    <t>29/10/2010</t>
  </si>
  <si>
    <t>5/10/2010</t>
  </si>
  <si>
    <t>02/11/2010</t>
  </si>
  <si>
    <t>04/09/2010</t>
  </si>
  <si>
    <t>11/09/2010</t>
  </si>
  <si>
    <t>23/06/2010</t>
  </si>
  <si>
    <t>27/11/2010</t>
  </si>
  <si>
    <t>7/9/2010</t>
  </si>
  <si>
    <t>24/07/2010</t>
  </si>
  <si>
    <t>10/01/2011</t>
  </si>
  <si>
    <t>Average of Distance Covered (m)</t>
  </si>
  <si>
    <t>Average of HID Covered (m) Zone 1 [&gt; 5.2(m/s)]</t>
  </si>
  <si>
    <t>Average of Horizontal Acc Zones (#) Zone 6 [&gt; 2.6(m/s^2)]</t>
  </si>
  <si>
    <t>Average of Horizontal Decl Zones (#) Zone 6 [&gt; 2.8(m/s^2)]</t>
  </si>
  <si>
    <t>Average of Total Touches (#)</t>
  </si>
  <si>
    <t>Average of Releases (#)</t>
  </si>
  <si>
    <t>Average of High Speed Releases (N)</t>
  </si>
  <si>
    <t>Average of Total time on the ball (sec)</t>
  </si>
  <si>
    <t>Average of AVG Time on the Ball per Possession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</si>
</sst>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4" fontId="1" fillId="0" borderId="0" xfId="0" applyNumberFormat="1" applyFont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164" fontId="0" fillId="3" borderId="1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udentmailuwsac.sharepoint.com/sites/MRes-Bio-BandingResearch/Shared%20Documents/General/Maturation%20Calculator%20-%20BOYS%20Metr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ta"/>
      <sheetName val="Control Panel"/>
      <sheetName val="References"/>
    </sheetNames>
    <sheetDataSet>
      <sheetData sheetId="0" refreshError="1"/>
      <sheetData sheetId="1" refreshError="1"/>
      <sheetData sheetId="2">
        <row r="3">
          <cell r="H3">
            <v>4</v>
          </cell>
          <cell r="I3">
            <v>-26.052099999999999</v>
          </cell>
          <cell r="J3">
            <v>1.2381200000000001</v>
          </cell>
          <cell r="K3">
            <v>-0.48848999999999998</v>
          </cell>
          <cell r="L3">
            <v>0.50285999999999997</v>
          </cell>
          <cell r="M3">
            <v>57.72</v>
          </cell>
          <cell r="N3">
            <v>1.38</v>
          </cell>
        </row>
        <row r="4">
          <cell r="H4">
            <v>5</v>
          </cell>
          <cell r="I4">
            <v>-27.994199999999999</v>
          </cell>
          <cell r="J4">
            <v>1.1067400000000001</v>
          </cell>
          <cell r="K4">
            <v>-0.36274000000000001</v>
          </cell>
          <cell r="L4">
            <v>0.53918999999999995</v>
          </cell>
          <cell r="M4">
            <v>61.6</v>
          </cell>
          <cell r="N4">
            <v>1.49</v>
          </cell>
        </row>
        <row r="5">
          <cell r="H5">
            <v>5.5</v>
          </cell>
          <cell r="I5">
            <v>-28.3354</v>
          </cell>
          <cell r="J5">
            <v>1.0748</v>
          </cell>
          <cell r="K5">
            <v>-0.32344000000000001</v>
          </cell>
          <cell r="L5">
            <v>0.53691</v>
          </cell>
        </row>
        <row r="6">
          <cell r="H6">
            <v>6</v>
          </cell>
          <cell r="I6">
            <v>-28.229099999999999</v>
          </cell>
          <cell r="J6">
            <v>1.0592299999999999</v>
          </cell>
          <cell r="K6">
            <v>-0.29648999999999998</v>
          </cell>
          <cell r="L6">
            <v>0.52512999999999999</v>
          </cell>
          <cell r="M6">
            <v>65.31</v>
          </cell>
          <cell r="N6">
            <v>1.58</v>
          </cell>
        </row>
        <row r="7">
          <cell r="H7">
            <v>6.5</v>
          </cell>
          <cell r="I7">
            <v>-27.996300000000002</v>
          </cell>
          <cell r="J7">
            <v>1.05542</v>
          </cell>
          <cell r="K7">
            <v>-0.27938000000000002</v>
          </cell>
          <cell r="L7">
            <v>0.50692000000000004</v>
          </cell>
        </row>
        <row r="8">
          <cell r="H8">
            <v>7</v>
          </cell>
          <cell r="I8">
            <v>-27.9361</v>
          </cell>
          <cell r="J8">
            <v>1.05877</v>
          </cell>
          <cell r="K8">
            <v>-0.26959</v>
          </cell>
          <cell r="L8">
            <v>0.48537999999999998</v>
          </cell>
          <cell r="M8">
            <v>69.08</v>
          </cell>
          <cell r="N8">
            <v>1.6</v>
          </cell>
        </row>
        <row r="9">
          <cell r="H9">
            <v>7.5</v>
          </cell>
          <cell r="I9">
            <v>-27.994299999999999</v>
          </cell>
          <cell r="J9">
            <v>1.06467</v>
          </cell>
          <cell r="K9">
            <v>-0.26462000000000002</v>
          </cell>
          <cell r="L9">
            <v>0.46361000000000002</v>
          </cell>
        </row>
        <row r="10">
          <cell r="H10">
            <v>8</v>
          </cell>
          <cell r="I10">
            <v>-28.116900000000001</v>
          </cell>
          <cell r="J10">
            <v>1.06853</v>
          </cell>
          <cell r="K10">
            <v>-0.26194000000000001</v>
          </cell>
          <cell r="L10">
            <v>0.44468999999999997</v>
          </cell>
          <cell r="M10">
            <v>72.400000000000006</v>
          </cell>
          <cell r="N10">
            <v>1.68</v>
          </cell>
        </row>
        <row r="11">
          <cell r="H11">
            <v>8.5</v>
          </cell>
          <cell r="I11">
            <v>-28.2499</v>
          </cell>
          <cell r="J11">
            <v>1.06572</v>
          </cell>
          <cell r="K11">
            <v>-0.25905</v>
          </cell>
          <cell r="L11">
            <v>0.43170999999999998</v>
          </cell>
        </row>
        <row r="12">
          <cell r="H12">
            <v>9</v>
          </cell>
          <cell r="I12">
            <v>-28.339200000000002</v>
          </cell>
          <cell r="J12">
            <v>1.05166</v>
          </cell>
          <cell r="K12">
            <v>-0.25341000000000002</v>
          </cell>
          <cell r="L12">
            <v>0.42775999999999997</v>
          </cell>
          <cell r="M12">
            <v>75.61</v>
          </cell>
          <cell r="N12">
            <v>1.68</v>
          </cell>
        </row>
        <row r="13">
          <cell r="H13">
            <v>9.5</v>
          </cell>
          <cell r="I13">
            <v>-28.297000000000001</v>
          </cell>
          <cell r="J13">
            <v>1.0217400000000001</v>
          </cell>
          <cell r="K13">
            <v>-0.24253</v>
          </cell>
          <cell r="L13">
            <v>0.43592999999999998</v>
          </cell>
          <cell r="M13">
            <v>77.209999999999994</v>
          </cell>
          <cell r="N13">
            <v>1.66</v>
          </cell>
        </row>
        <row r="14">
          <cell r="H14">
            <v>10</v>
          </cell>
          <cell r="I14">
            <v>-28.0365</v>
          </cell>
          <cell r="J14">
            <v>0.97135000000000005</v>
          </cell>
          <cell r="K14">
            <v>-0.22388</v>
          </cell>
          <cell r="L14">
            <v>0.45932000000000001</v>
          </cell>
          <cell r="M14">
            <v>78.400000000000006</v>
          </cell>
          <cell r="N14">
            <v>1.76</v>
          </cell>
        </row>
        <row r="15">
          <cell r="H15">
            <v>10.5</v>
          </cell>
          <cell r="I15">
            <v>-27.5047</v>
          </cell>
          <cell r="J15">
            <v>0.89588999999999996</v>
          </cell>
          <cell r="K15">
            <v>-0.19495000000000001</v>
          </cell>
          <cell r="L15">
            <v>0.50100999999999996</v>
          </cell>
          <cell r="M15">
            <v>79.819999999999993</v>
          </cell>
          <cell r="N15">
            <v>1.77</v>
          </cell>
        </row>
        <row r="16">
          <cell r="H16">
            <v>11</v>
          </cell>
          <cell r="I16">
            <v>-26.649000000000001</v>
          </cell>
          <cell r="J16">
            <v>0.81238999999999995</v>
          </cell>
          <cell r="K16">
            <v>-0.16267000000000001</v>
          </cell>
          <cell r="L16">
            <v>0.54781000000000002</v>
          </cell>
          <cell r="M16">
            <v>81.3</v>
          </cell>
          <cell r="N16">
            <v>1.94</v>
          </cell>
        </row>
        <row r="17">
          <cell r="H17">
            <v>11.5</v>
          </cell>
          <cell r="I17">
            <v>-25.416499999999999</v>
          </cell>
          <cell r="J17">
            <v>0.74134</v>
          </cell>
          <cell r="K17">
            <v>-0.13533000000000001</v>
          </cell>
          <cell r="L17">
            <v>0.58409</v>
          </cell>
          <cell r="M17">
            <v>82.54</v>
          </cell>
          <cell r="N17">
            <v>2</v>
          </cell>
        </row>
        <row r="18">
          <cell r="H18">
            <v>12</v>
          </cell>
          <cell r="I18">
            <v>-23.7546</v>
          </cell>
          <cell r="J18">
            <v>0.68325000000000002</v>
          </cell>
          <cell r="K18">
            <v>-0.11242000000000001</v>
          </cell>
          <cell r="L18">
            <v>0.60926999999999998</v>
          </cell>
          <cell r="M18">
            <v>84</v>
          </cell>
          <cell r="N18">
            <v>2.23</v>
          </cell>
        </row>
        <row r="19">
          <cell r="H19">
            <v>12.5</v>
          </cell>
          <cell r="I19">
            <v>-21.858000000000001</v>
          </cell>
          <cell r="J19">
            <v>0.63868999999999998</v>
          </cell>
          <cell r="K19">
            <v>-9.3410000000000007E-2</v>
          </cell>
          <cell r="L19">
            <v>0.62278999999999995</v>
          </cell>
          <cell r="M19">
            <v>85.43</v>
          </cell>
          <cell r="N19">
            <v>2.4900000000000002</v>
          </cell>
        </row>
        <row r="20">
          <cell r="H20">
            <v>13</v>
          </cell>
          <cell r="I20">
            <v>-19.9726</v>
          </cell>
          <cell r="J20">
            <v>0.60818000000000005</v>
          </cell>
          <cell r="K20">
            <v>-7.7810000000000004E-2</v>
          </cell>
          <cell r="L20">
            <v>0.62407000000000001</v>
          </cell>
          <cell r="M20">
            <v>87.32</v>
          </cell>
          <cell r="N20">
            <v>3.02</v>
          </cell>
        </row>
        <row r="21">
          <cell r="H21">
            <v>13.5</v>
          </cell>
          <cell r="I21">
            <v>-18.122499999999999</v>
          </cell>
          <cell r="J21">
            <v>0.59228000000000003</v>
          </cell>
          <cell r="K21">
            <v>-6.5089999999999995E-2</v>
          </cell>
          <cell r="L21">
            <v>0.61253000000000002</v>
          </cell>
          <cell r="M21">
            <v>89.22</v>
          </cell>
          <cell r="N21">
            <v>3.57</v>
          </cell>
        </row>
        <row r="22">
          <cell r="H22">
            <v>14</v>
          </cell>
          <cell r="I22">
            <v>-16.331900000000001</v>
          </cell>
          <cell r="J22">
            <v>0.59150999999999998</v>
          </cell>
          <cell r="K22">
            <v>-5.4739999999999997E-2</v>
          </cell>
          <cell r="L22">
            <v>0.58762000000000003</v>
          </cell>
          <cell r="M22">
            <v>91</v>
          </cell>
          <cell r="N22">
            <v>3.96</v>
          </cell>
        </row>
        <row r="23">
          <cell r="H23">
            <v>14.5</v>
          </cell>
          <cell r="I23">
            <v>-14.6249</v>
          </cell>
          <cell r="J23">
            <v>0.60643000000000002</v>
          </cell>
          <cell r="K23">
            <v>-4.6260000000000003E-2</v>
          </cell>
          <cell r="L23">
            <v>0.54874999999999996</v>
          </cell>
          <cell r="M23">
            <v>92.6</v>
          </cell>
          <cell r="N23">
            <v>3.85</v>
          </cell>
        </row>
        <row r="24">
          <cell r="H24">
            <v>15</v>
          </cell>
          <cell r="I24">
            <v>-13.025600000000001</v>
          </cell>
          <cell r="J24">
            <v>0.63756999999999997</v>
          </cell>
          <cell r="K24">
            <v>-3.9129999999999998E-2</v>
          </cell>
          <cell r="L24">
            <v>0.49536000000000002</v>
          </cell>
          <cell r="M24">
            <v>94.6</v>
          </cell>
          <cell r="N24">
            <v>3.74</v>
          </cell>
        </row>
        <row r="25">
          <cell r="H25">
            <v>15.5</v>
          </cell>
          <cell r="I25">
            <v>-11.4535</v>
          </cell>
          <cell r="J25">
            <v>0.68547999999999998</v>
          </cell>
          <cell r="K25">
            <v>-3.2829999999999998E-2</v>
          </cell>
          <cell r="L25">
            <v>0.42687000000000003</v>
          </cell>
          <cell r="M25">
            <v>96</v>
          </cell>
          <cell r="N25">
            <v>3.31</v>
          </cell>
        </row>
        <row r="26">
          <cell r="H26">
            <v>16</v>
          </cell>
          <cell r="I26">
            <v>-9.9801000000000002</v>
          </cell>
          <cell r="J26">
            <v>0.75068999999999997</v>
          </cell>
          <cell r="K26">
            <v>-2.6849999999999999E-2</v>
          </cell>
          <cell r="L26">
            <v>0.34271000000000001</v>
          </cell>
          <cell r="M26">
            <v>97.09</v>
          </cell>
          <cell r="N26">
            <v>2.71</v>
          </cell>
        </row>
        <row r="27">
          <cell r="H27">
            <v>16.5</v>
          </cell>
          <cell r="I27">
            <v>-8.8576999999999995</v>
          </cell>
          <cell r="J27">
            <v>0.83374999999999999</v>
          </cell>
          <cell r="K27">
            <v>-2.069E-2</v>
          </cell>
          <cell r="L27">
            <v>0.24231</v>
          </cell>
          <cell r="M27">
            <v>97.95</v>
          </cell>
          <cell r="N27">
            <v>2.12</v>
          </cell>
        </row>
        <row r="28">
          <cell r="H28">
            <v>17</v>
          </cell>
          <cell r="I28">
            <v>-8.3388000000000009</v>
          </cell>
          <cell r="J28">
            <v>0.93520000000000003</v>
          </cell>
          <cell r="K28">
            <v>-1.383E-2</v>
          </cell>
          <cell r="L28">
            <v>0.12509999999999999</v>
          </cell>
          <cell r="M28">
            <v>98.79</v>
          </cell>
          <cell r="N28">
            <v>1.43</v>
          </cell>
        </row>
        <row r="29">
          <cell r="H29">
            <v>17.5</v>
          </cell>
          <cell r="I29">
            <v>-8.6755999999999993</v>
          </cell>
          <cell r="J29">
            <v>1.05558</v>
          </cell>
          <cell r="K29">
            <v>-5.7499999999999999E-3</v>
          </cell>
          <cell r="L29">
            <v>-9.4999999999999998E-3</v>
          </cell>
          <cell r="M29">
            <v>99.28</v>
          </cell>
          <cell r="N29">
            <v>1.01</v>
          </cell>
        </row>
        <row r="30">
          <cell r="H30">
            <v>17.5</v>
          </cell>
          <cell r="I30">
            <v>-3.4156</v>
          </cell>
          <cell r="J30">
            <v>1.05558</v>
          </cell>
          <cell r="K30">
            <v>-1.0269999999999999E-3</v>
          </cell>
          <cell r="L30">
            <v>-9.4999999999999998E-3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FEB4-78AE-4255-A11D-21AABFF52BF2}">
  <dimension ref="A1:AA8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7" sqref="F7"/>
    </sheetView>
  </sheetViews>
  <sheetFormatPr baseColWidth="10" defaultColWidth="8.83203125" defaultRowHeight="15" x14ac:dyDescent="0.2"/>
  <cols>
    <col min="1" max="1" width="17" style="9" bestFit="1" customWidth="1"/>
    <col min="2" max="2" width="19" customWidth="1"/>
    <col min="3" max="3" width="12.6640625" bestFit="1" customWidth="1"/>
    <col min="4" max="4" width="19" bestFit="1" customWidth="1"/>
    <col min="5" max="5" width="41" bestFit="1" customWidth="1"/>
    <col min="6" max="6" width="12.6640625" bestFit="1" customWidth="1"/>
    <col min="7" max="7" width="13.33203125" bestFit="1" customWidth="1"/>
    <col min="8" max="9" width="9.5" bestFit="1" customWidth="1"/>
    <col min="10" max="10" width="10.83203125" customWidth="1"/>
    <col min="11" max="11" width="10.1640625" bestFit="1" customWidth="1"/>
    <col min="12" max="12" width="11.5" bestFit="1" customWidth="1"/>
    <col min="13" max="13" width="10.5" bestFit="1" customWidth="1"/>
    <col min="14" max="14" width="11.6640625" bestFit="1" customWidth="1"/>
    <col min="15" max="16" width="9.33203125" bestFit="1" customWidth="1"/>
    <col min="17" max="17" width="10.5" bestFit="1" customWidth="1"/>
    <col min="18" max="18" width="14.33203125" bestFit="1" customWidth="1"/>
    <col min="19" max="19" width="26.33203125" bestFit="1" customWidth="1"/>
    <col min="20" max="20" width="37.83203125" bestFit="1" customWidth="1"/>
    <col min="21" max="21" width="45.5" bestFit="1" customWidth="1"/>
    <col min="22" max="22" width="46.1640625" bestFit="1" customWidth="1"/>
    <col min="23" max="23" width="22.6640625" bestFit="1" customWidth="1"/>
    <col min="24" max="24" width="18.6640625" bestFit="1" customWidth="1"/>
    <col min="25" max="25" width="28.33203125" bestFit="1" customWidth="1"/>
    <col min="26" max="26" width="30.33203125" bestFit="1" customWidth="1"/>
    <col min="27" max="27" width="38.1640625" bestFit="1" customWidth="1"/>
  </cols>
  <sheetData>
    <row r="1" spans="1:27" x14ac:dyDescent="0.2">
      <c r="A1" s="7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3" t="s">
        <v>11</v>
      </c>
      <c r="M1" s="1" t="s">
        <v>12</v>
      </c>
      <c r="N1" s="3" t="s">
        <v>13</v>
      </c>
      <c r="O1" s="1" t="s">
        <v>14</v>
      </c>
      <c r="P1" s="1" t="s">
        <v>15</v>
      </c>
      <c r="Q1" s="3" t="s">
        <v>16</v>
      </c>
      <c r="R1" s="3" t="s">
        <v>17</v>
      </c>
      <c r="S1" s="1" t="s">
        <v>71</v>
      </c>
      <c r="T1" s="1" t="s">
        <v>72</v>
      </c>
      <c r="U1" s="1" t="s">
        <v>73</v>
      </c>
      <c r="V1" s="1" t="s">
        <v>74</v>
      </c>
      <c r="W1" s="1" t="s">
        <v>75</v>
      </c>
      <c r="X1" s="1" t="s">
        <v>76</v>
      </c>
      <c r="Y1" s="1" t="s">
        <v>77</v>
      </c>
      <c r="Z1" s="1" t="s">
        <v>78</v>
      </c>
      <c r="AA1" s="1" t="s">
        <v>79</v>
      </c>
    </row>
    <row r="2" spans="1:27" x14ac:dyDescent="0.2">
      <c r="A2" s="8">
        <v>40570</v>
      </c>
      <c r="B2" s="5">
        <f t="shared" ref="B2:B33" ca="1" si="0">INT((TODAY()-A2)/365)</f>
        <v>13</v>
      </c>
      <c r="C2" s="4">
        <v>146.4</v>
      </c>
      <c r="D2" s="4">
        <v>110</v>
      </c>
      <c r="E2" s="5">
        <f t="shared" ref="E2:E33" si="1">D2-33</f>
        <v>77</v>
      </c>
      <c r="F2" s="4">
        <v>33.200000000000003</v>
      </c>
      <c r="G2" s="11">
        <v>-2.3690048135117081</v>
      </c>
      <c r="H2" s="4">
        <v>3.55</v>
      </c>
      <c r="I2" s="4">
        <v>3.51</v>
      </c>
      <c r="J2" s="6">
        <v>45.9</v>
      </c>
      <c r="K2" s="4">
        <v>2.4900000000000002</v>
      </c>
      <c r="L2" s="6">
        <f t="shared" ref="L2:L33" si="2">MIN(K2:K2)</f>
        <v>2.4900000000000002</v>
      </c>
      <c r="M2" s="4">
        <v>2.4500000000000002</v>
      </c>
      <c r="N2" s="6">
        <f t="shared" ref="N2:N33" si="3">MIN(M2:M2)</f>
        <v>2.4500000000000002</v>
      </c>
      <c r="O2" s="4">
        <v>36.700000000000003</v>
      </c>
      <c r="P2" s="4">
        <v>40.6</v>
      </c>
      <c r="Q2" s="6">
        <f t="shared" ref="Q2:Q33" si="4">MAX(O2:P2)</f>
        <v>40.6</v>
      </c>
      <c r="R2" s="6">
        <f t="shared" ref="R2:R33" si="5">LARGE(O2:P2,2)</f>
        <v>36.700000000000003</v>
      </c>
      <c r="S2" s="12">
        <v>826</v>
      </c>
      <c r="T2" s="12">
        <v>35.25</v>
      </c>
      <c r="U2" s="12">
        <v>1.25</v>
      </c>
      <c r="V2" s="12">
        <v>1.75</v>
      </c>
      <c r="W2" s="12">
        <v>24.5</v>
      </c>
      <c r="X2" s="12">
        <v>11.25</v>
      </c>
      <c r="Y2" s="12">
        <v>12.874999999999998</v>
      </c>
      <c r="Z2" s="12">
        <v>8.75</v>
      </c>
      <c r="AA2" s="12">
        <v>10.999999999999998</v>
      </c>
    </row>
    <row r="3" spans="1:27" x14ac:dyDescent="0.2">
      <c r="A3" s="8">
        <v>40199</v>
      </c>
      <c r="B3" s="5">
        <f t="shared" ca="1" si="0"/>
        <v>14</v>
      </c>
      <c r="C3" s="4">
        <v>146.5</v>
      </c>
      <c r="D3" s="4">
        <v>106.8</v>
      </c>
      <c r="E3" s="5">
        <f t="shared" si="1"/>
        <v>73.8</v>
      </c>
      <c r="F3" s="4">
        <v>36.9</v>
      </c>
      <c r="G3" s="11">
        <v>-2.2565600610626646</v>
      </c>
      <c r="H3" s="4">
        <v>3.92</v>
      </c>
      <c r="I3" s="4">
        <v>3.86</v>
      </c>
      <c r="J3" s="6">
        <f t="shared" ref="J3:J34" si="6">MIN(H3:I3)</f>
        <v>3.86</v>
      </c>
      <c r="K3" s="4">
        <v>2.57</v>
      </c>
      <c r="L3" s="6">
        <f t="shared" si="2"/>
        <v>2.57</v>
      </c>
      <c r="M3" s="4">
        <v>2.61</v>
      </c>
      <c r="N3" s="6">
        <f t="shared" si="3"/>
        <v>2.61</v>
      </c>
      <c r="O3" s="4">
        <v>30.1</v>
      </c>
      <c r="P3" s="4">
        <v>28.4</v>
      </c>
      <c r="Q3" s="6">
        <f t="shared" si="4"/>
        <v>30.1</v>
      </c>
      <c r="R3" s="6">
        <f t="shared" si="5"/>
        <v>28.4</v>
      </c>
      <c r="S3" s="12">
        <v>885.5</v>
      </c>
      <c r="T3" s="12">
        <v>64</v>
      </c>
      <c r="U3" s="12">
        <v>3.25</v>
      </c>
      <c r="V3" s="12">
        <v>4</v>
      </c>
      <c r="W3" s="12">
        <v>23</v>
      </c>
      <c r="X3" s="12">
        <v>9.5</v>
      </c>
      <c r="Y3" s="12">
        <v>11.65</v>
      </c>
      <c r="Z3" s="12">
        <v>9.75</v>
      </c>
      <c r="AA3" s="12">
        <v>1</v>
      </c>
    </row>
    <row r="4" spans="1:27" x14ac:dyDescent="0.2">
      <c r="A4" s="8">
        <v>40338</v>
      </c>
      <c r="B4" s="5">
        <f t="shared" ca="1" si="0"/>
        <v>13</v>
      </c>
      <c r="C4" s="4">
        <v>152.9</v>
      </c>
      <c r="D4" s="4">
        <v>113</v>
      </c>
      <c r="E4" s="5">
        <f t="shared" si="1"/>
        <v>80</v>
      </c>
      <c r="F4" s="4">
        <v>40.299999999999997</v>
      </c>
      <c r="G4" s="11">
        <v>-1.6298103268692632</v>
      </c>
      <c r="H4" s="4">
        <v>3.61</v>
      </c>
      <c r="I4" s="4">
        <v>3.58</v>
      </c>
      <c r="J4" s="6">
        <f t="shared" si="6"/>
        <v>3.58</v>
      </c>
      <c r="K4" s="4">
        <v>2.48</v>
      </c>
      <c r="L4" s="6">
        <f t="shared" si="2"/>
        <v>2.48</v>
      </c>
      <c r="M4" s="4">
        <v>2.69</v>
      </c>
      <c r="N4" s="6">
        <f t="shared" si="3"/>
        <v>2.69</v>
      </c>
      <c r="O4" s="4">
        <v>35.5</v>
      </c>
      <c r="P4" s="4">
        <v>40.700000000000003</v>
      </c>
      <c r="Q4" s="6">
        <f t="shared" si="4"/>
        <v>40.700000000000003</v>
      </c>
      <c r="R4" s="6">
        <f t="shared" si="5"/>
        <v>35.5</v>
      </c>
      <c r="S4" s="12">
        <v>1110.2</v>
      </c>
      <c r="T4" s="12">
        <v>84.6</v>
      </c>
      <c r="U4" s="12">
        <v>1.8</v>
      </c>
      <c r="V4" s="12">
        <v>3.6</v>
      </c>
      <c r="W4" s="12">
        <v>29.2</v>
      </c>
      <c r="X4" s="12">
        <v>8.8000000000000007</v>
      </c>
      <c r="Y4" s="12">
        <v>9.1</v>
      </c>
      <c r="Z4" s="12">
        <v>13</v>
      </c>
      <c r="AA4" s="12">
        <v>1.7399999999999998</v>
      </c>
    </row>
    <row r="5" spans="1:27" x14ac:dyDescent="0.2">
      <c r="A5" s="8" t="s">
        <v>22</v>
      </c>
      <c r="B5" s="5">
        <f t="shared" ca="1" si="0"/>
        <v>13</v>
      </c>
      <c r="C5" s="4">
        <v>142.69999999999999</v>
      </c>
      <c r="D5" s="4">
        <v>106.6</v>
      </c>
      <c r="E5" s="5">
        <f t="shared" si="1"/>
        <v>73.599999999999994</v>
      </c>
      <c r="F5" s="4">
        <v>34.6</v>
      </c>
      <c r="G5" s="11">
        <v>-2.3370722646350437</v>
      </c>
      <c r="H5" s="4">
        <v>3.85</v>
      </c>
      <c r="I5" s="4">
        <v>3.95</v>
      </c>
      <c r="J5" s="6">
        <f t="shared" si="6"/>
        <v>3.85</v>
      </c>
      <c r="K5" s="4">
        <v>2.6</v>
      </c>
      <c r="L5" s="6">
        <f t="shared" si="2"/>
        <v>2.6</v>
      </c>
      <c r="M5" s="4">
        <v>2.58</v>
      </c>
      <c r="N5" s="6">
        <f t="shared" si="3"/>
        <v>2.58</v>
      </c>
      <c r="O5" s="4">
        <v>37.299999999999997</v>
      </c>
      <c r="P5" s="4">
        <v>38.1</v>
      </c>
      <c r="Q5" s="6">
        <f t="shared" si="4"/>
        <v>38.1</v>
      </c>
      <c r="R5" s="6">
        <f t="shared" si="5"/>
        <v>37.299999999999997</v>
      </c>
      <c r="S5" s="12">
        <v>784.2</v>
      </c>
      <c r="T5" s="12">
        <v>62.8</v>
      </c>
      <c r="U5" s="12">
        <v>4.4000000000000004</v>
      </c>
      <c r="V5" s="12">
        <v>3.8</v>
      </c>
      <c r="W5" s="12">
        <v>29</v>
      </c>
      <c r="X5" s="12">
        <v>6.4</v>
      </c>
      <c r="Y5" s="12">
        <v>7.7</v>
      </c>
      <c r="Z5" s="12">
        <v>17</v>
      </c>
      <c r="AA5" s="12">
        <v>1.1200000000000001</v>
      </c>
    </row>
    <row r="6" spans="1:27" x14ac:dyDescent="0.2">
      <c r="A6" s="8" t="s">
        <v>28</v>
      </c>
      <c r="B6" s="5">
        <f t="shared" ca="1" si="0"/>
        <v>13</v>
      </c>
      <c r="C6" s="4">
        <v>142.80000000000001</v>
      </c>
      <c r="D6" s="4">
        <v>106.3</v>
      </c>
      <c r="E6" s="5">
        <f t="shared" si="1"/>
        <v>73.3</v>
      </c>
      <c r="F6" s="4">
        <v>32.799999999999997</v>
      </c>
      <c r="G6" s="11">
        <v>-2.7507197839908706</v>
      </c>
      <c r="H6" s="4">
        <v>3.85</v>
      </c>
      <c r="I6" s="4">
        <v>3.72</v>
      </c>
      <c r="J6" s="6">
        <f t="shared" si="6"/>
        <v>3.72</v>
      </c>
      <c r="K6" s="4">
        <v>2.66</v>
      </c>
      <c r="L6" s="6">
        <f t="shared" si="2"/>
        <v>2.66</v>
      </c>
      <c r="M6" s="4">
        <v>2.5099999999999998</v>
      </c>
      <c r="N6" s="6">
        <f t="shared" si="3"/>
        <v>2.5099999999999998</v>
      </c>
      <c r="O6" s="4">
        <v>29.6</v>
      </c>
      <c r="P6" s="4">
        <v>29.6</v>
      </c>
      <c r="Q6" s="6">
        <f t="shared" si="4"/>
        <v>29.6</v>
      </c>
      <c r="R6" s="6">
        <f t="shared" si="5"/>
        <v>29.6</v>
      </c>
      <c r="S6" s="12">
        <v>902</v>
      </c>
      <c r="T6" s="12">
        <v>68.75</v>
      </c>
      <c r="U6" s="12">
        <v>4.75</v>
      </c>
      <c r="V6" s="12">
        <v>4.25</v>
      </c>
      <c r="W6" s="12">
        <v>17</v>
      </c>
      <c r="X6" s="12">
        <v>7</v>
      </c>
      <c r="Y6" s="12">
        <v>8.9</v>
      </c>
      <c r="Z6" s="12">
        <v>6.25</v>
      </c>
      <c r="AA6" s="12">
        <v>0.47499999999999998</v>
      </c>
    </row>
    <row r="7" spans="1:27" x14ac:dyDescent="0.2">
      <c r="A7" s="8" t="s">
        <v>43</v>
      </c>
      <c r="B7" s="5">
        <f t="shared" ca="1" si="0"/>
        <v>13</v>
      </c>
      <c r="C7" s="4">
        <v>148.9</v>
      </c>
      <c r="D7" s="4">
        <v>108.2</v>
      </c>
      <c r="E7" s="5">
        <f t="shared" si="1"/>
        <v>75.2</v>
      </c>
      <c r="F7" s="4">
        <v>36.200000000000003</v>
      </c>
      <c r="G7" s="11">
        <v>-2.2434968982881021</v>
      </c>
      <c r="H7" s="4">
        <v>3.82</v>
      </c>
      <c r="I7" s="4">
        <v>3.84</v>
      </c>
      <c r="J7" s="6">
        <f t="shared" si="6"/>
        <v>3.82</v>
      </c>
      <c r="K7" s="4">
        <v>2.4900000000000002</v>
      </c>
      <c r="L7" s="6">
        <f t="shared" si="2"/>
        <v>2.4900000000000002</v>
      </c>
      <c r="M7" s="4">
        <v>2.5099999999999998</v>
      </c>
      <c r="N7" s="6">
        <f t="shared" si="3"/>
        <v>2.5099999999999998</v>
      </c>
      <c r="O7" s="4">
        <v>37.1</v>
      </c>
      <c r="P7" s="4">
        <v>36.6</v>
      </c>
      <c r="Q7" s="6">
        <f t="shared" si="4"/>
        <v>37.1</v>
      </c>
      <c r="R7" s="6">
        <f t="shared" si="5"/>
        <v>36.6</v>
      </c>
      <c r="S7" s="12">
        <v>822</v>
      </c>
      <c r="T7" s="12">
        <v>28.8</v>
      </c>
      <c r="U7" s="12">
        <v>0.6</v>
      </c>
      <c r="V7" s="12">
        <v>0.8</v>
      </c>
      <c r="W7" s="12">
        <v>35.6</v>
      </c>
      <c r="X7" s="12">
        <v>11.4</v>
      </c>
      <c r="Y7" s="12">
        <v>10.1</v>
      </c>
      <c r="Z7" s="12">
        <v>13.6</v>
      </c>
      <c r="AA7" s="12">
        <v>0.65999999999999992</v>
      </c>
    </row>
    <row r="8" spans="1:27" x14ac:dyDescent="0.2">
      <c r="A8" s="8">
        <v>40465</v>
      </c>
      <c r="B8" s="5">
        <f t="shared" ca="1" si="0"/>
        <v>13</v>
      </c>
      <c r="C8" s="4">
        <v>145.9</v>
      </c>
      <c r="D8" s="4">
        <v>111.5</v>
      </c>
      <c r="E8" s="5">
        <f t="shared" si="1"/>
        <v>78.5</v>
      </c>
      <c r="F8" s="4">
        <v>33.4</v>
      </c>
      <c r="G8" s="11">
        <v>-2.4800353150423931</v>
      </c>
      <c r="H8" s="4">
        <v>3.49</v>
      </c>
      <c r="I8" s="4">
        <v>3.51</v>
      </c>
      <c r="J8" s="6">
        <f t="shared" si="6"/>
        <v>3.49</v>
      </c>
      <c r="K8" s="4">
        <v>2.58</v>
      </c>
      <c r="L8" s="6">
        <f t="shared" si="2"/>
        <v>2.58</v>
      </c>
      <c r="M8" s="4">
        <v>2.5299999999999998</v>
      </c>
      <c r="N8" s="6">
        <f t="shared" si="3"/>
        <v>2.5299999999999998</v>
      </c>
      <c r="O8" s="4">
        <v>40.4</v>
      </c>
      <c r="P8" s="4">
        <v>40.1</v>
      </c>
      <c r="Q8" s="6">
        <f t="shared" si="4"/>
        <v>40.4</v>
      </c>
      <c r="R8" s="6">
        <f t="shared" si="5"/>
        <v>40.1</v>
      </c>
      <c r="S8" s="12">
        <v>950</v>
      </c>
      <c r="T8" s="12">
        <v>57.2</v>
      </c>
      <c r="U8" s="12">
        <v>2.2000000000000002</v>
      </c>
      <c r="V8" s="12">
        <v>3.8</v>
      </c>
      <c r="W8" s="12">
        <v>19.600000000000001</v>
      </c>
      <c r="X8" s="12">
        <v>8.4</v>
      </c>
      <c r="Y8" s="12">
        <v>8.5400000000000009</v>
      </c>
      <c r="Z8" s="12">
        <v>7.6</v>
      </c>
      <c r="AA8" s="12">
        <v>0.9</v>
      </c>
    </row>
    <row r="9" spans="1:27" x14ac:dyDescent="0.2">
      <c r="A9" s="8" t="s">
        <v>54</v>
      </c>
      <c r="B9" s="5">
        <f t="shared" ca="1" si="0"/>
        <v>13</v>
      </c>
      <c r="C9" s="4">
        <v>151.5</v>
      </c>
      <c r="D9" s="4">
        <v>109.4</v>
      </c>
      <c r="E9" s="5">
        <f t="shared" si="1"/>
        <v>76.400000000000006</v>
      </c>
      <c r="F9" s="4">
        <v>37.200000000000003</v>
      </c>
      <c r="G9" s="11">
        <v>-2.3440024473013388</v>
      </c>
      <c r="H9" s="4">
        <v>3.73</v>
      </c>
      <c r="I9" s="4">
        <v>3.64</v>
      </c>
      <c r="J9" s="6">
        <f t="shared" si="6"/>
        <v>3.64</v>
      </c>
      <c r="K9" s="4">
        <v>2.56</v>
      </c>
      <c r="L9" s="6">
        <f t="shared" si="2"/>
        <v>2.56</v>
      </c>
      <c r="M9" s="4">
        <v>2.57</v>
      </c>
      <c r="N9" s="6">
        <f t="shared" si="3"/>
        <v>2.57</v>
      </c>
      <c r="O9" s="4">
        <v>39.299999999999997</v>
      </c>
      <c r="P9" s="4">
        <v>35</v>
      </c>
      <c r="Q9" s="6">
        <f t="shared" si="4"/>
        <v>39.299999999999997</v>
      </c>
      <c r="R9" s="6">
        <f t="shared" si="5"/>
        <v>35</v>
      </c>
      <c r="S9" s="12">
        <v>988</v>
      </c>
      <c r="T9" s="12">
        <v>62.5</v>
      </c>
      <c r="U9" s="12">
        <v>1.75</v>
      </c>
      <c r="V9" s="12">
        <v>2.5</v>
      </c>
      <c r="W9" s="12">
        <v>25.75</v>
      </c>
      <c r="X9" s="12">
        <v>10.25</v>
      </c>
      <c r="Y9" s="12">
        <v>11.424999999999999</v>
      </c>
      <c r="Z9" s="12">
        <v>12.75</v>
      </c>
      <c r="AA9" s="12">
        <v>10.799999999999999</v>
      </c>
    </row>
    <row r="10" spans="1:27" x14ac:dyDescent="0.2">
      <c r="A10" s="8" t="s">
        <v>22</v>
      </c>
      <c r="B10" s="5">
        <f t="shared" ca="1" si="0"/>
        <v>13</v>
      </c>
      <c r="C10" s="4">
        <v>150</v>
      </c>
      <c r="D10" s="4">
        <v>109.1</v>
      </c>
      <c r="E10" s="5">
        <f t="shared" si="1"/>
        <v>76.099999999999994</v>
      </c>
      <c r="F10" s="4">
        <v>33.299999999999997</v>
      </c>
      <c r="G10" s="11">
        <v>-2.2176725921937201</v>
      </c>
      <c r="H10" s="4">
        <v>3.67</v>
      </c>
      <c r="I10" s="4">
        <v>3.68</v>
      </c>
      <c r="J10" s="6">
        <f t="shared" si="6"/>
        <v>3.67</v>
      </c>
      <c r="K10" s="4">
        <v>2.66</v>
      </c>
      <c r="L10" s="6">
        <f t="shared" si="2"/>
        <v>2.66</v>
      </c>
      <c r="M10" s="4">
        <v>2.5</v>
      </c>
      <c r="N10" s="6">
        <f t="shared" si="3"/>
        <v>2.5</v>
      </c>
      <c r="O10" s="4">
        <v>43.6</v>
      </c>
      <c r="P10" s="4">
        <v>41.8</v>
      </c>
      <c r="Q10" s="6">
        <f t="shared" si="4"/>
        <v>43.6</v>
      </c>
      <c r="R10" s="6">
        <f t="shared" si="5"/>
        <v>41.8</v>
      </c>
      <c r="S10" s="12">
        <v>839.4</v>
      </c>
      <c r="T10" s="12">
        <v>41</v>
      </c>
      <c r="U10" s="12">
        <v>0.8</v>
      </c>
      <c r="V10" s="12">
        <v>1.8</v>
      </c>
      <c r="W10" s="12">
        <v>26.8</v>
      </c>
      <c r="X10" s="12">
        <v>11.8</v>
      </c>
      <c r="Y10" s="12">
        <v>11.18</v>
      </c>
      <c r="Z10" s="12">
        <v>9.4</v>
      </c>
      <c r="AA10" s="12">
        <v>1.2</v>
      </c>
    </row>
    <row r="11" spans="1:27" x14ac:dyDescent="0.2">
      <c r="A11" s="8" t="s">
        <v>69</v>
      </c>
      <c r="B11" s="5">
        <f t="shared" ca="1" si="0"/>
        <v>13</v>
      </c>
      <c r="C11" s="4">
        <v>153.19999999999999</v>
      </c>
      <c r="D11" s="4">
        <v>111.2</v>
      </c>
      <c r="E11" s="5">
        <f t="shared" si="1"/>
        <v>78.2</v>
      </c>
      <c r="F11" s="4">
        <v>39.200000000000003</v>
      </c>
      <c r="G11" s="11">
        <v>-1.9141612545838189</v>
      </c>
      <c r="H11" s="4">
        <v>3.59</v>
      </c>
      <c r="I11" s="4">
        <v>3.58</v>
      </c>
      <c r="J11" s="6">
        <f t="shared" si="6"/>
        <v>3.58</v>
      </c>
      <c r="K11" s="4">
        <v>2.58</v>
      </c>
      <c r="L11" s="6">
        <f t="shared" si="2"/>
        <v>2.58</v>
      </c>
      <c r="M11" s="4">
        <v>2.54</v>
      </c>
      <c r="N11" s="6">
        <f t="shared" si="3"/>
        <v>2.54</v>
      </c>
      <c r="O11" s="4">
        <v>31.8</v>
      </c>
      <c r="P11" s="4">
        <v>30.8</v>
      </c>
      <c r="Q11" s="6">
        <f t="shared" si="4"/>
        <v>31.8</v>
      </c>
      <c r="R11" s="6">
        <f t="shared" si="5"/>
        <v>30.8</v>
      </c>
      <c r="S11" s="12">
        <v>913</v>
      </c>
      <c r="T11" s="12">
        <v>81</v>
      </c>
      <c r="U11" s="12">
        <v>4</v>
      </c>
      <c r="V11" s="12">
        <v>2.5</v>
      </c>
      <c r="W11" s="12">
        <v>16</v>
      </c>
      <c r="X11" s="12">
        <v>6.75</v>
      </c>
      <c r="Y11" s="12">
        <v>8.4250000000000007</v>
      </c>
      <c r="Z11" s="12">
        <v>8.75</v>
      </c>
      <c r="AA11" s="12">
        <v>0.3</v>
      </c>
    </row>
    <row r="12" spans="1:27" x14ac:dyDescent="0.2">
      <c r="A12" s="8" t="s">
        <v>20</v>
      </c>
      <c r="B12" s="5">
        <f t="shared" ca="1" si="0"/>
        <v>13</v>
      </c>
      <c r="C12" s="4">
        <v>149.9</v>
      </c>
      <c r="D12" s="4">
        <v>106.5</v>
      </c>
      <c r="E12" s="5">
        <f t="shared" si="1"/>
        <v>73.5</v>
      </c>
      <c r="F12" s="4">
        <v>41.6</v>
      </c>
      <c r="G12" s="11">
        <v>-2.6084775020558713</v>
      </c>
      <c r="H12" s="4">
        <v>3.35</v>
      </c>
      <c r="I12" s="4">
        <v>3.33</v>
      </c>
      <c r="J12" s="6">
        <f t="shared" si="6"/>
        <v>3.33</v>
      </c>
      <c r="K12" s="4">
        <v>2.2999999999999998</v>
      </c>
      <c r="L12" s="6">
        <f t="shared" si="2"/>
        <v>2.2999999999999998</v>
      </c>
      <c r="M12" s="4">
        <v>2.3199999999999998</v>
      </c>
      <c r="N12" s="6">
        <f t="shared" si="3"/>
        <v>2.3199999999999998</v>
      </c>
      <c r="O12" s="4">
        <v>47.2</v>
      </c>
      <c r="P12" s="4">
        <v>50.7</v>
      </c>
      <c r="Q12" s="6">
        <f t="shared" si="4"/>
        <v>50.7</v>
      </c>
      <c r="R12" s="6">
        <f t="shared" si="5"/>
        <v>47.2</v>
      </c>
      <c r="S12" s="12">
        <v>759.2</v>
      </c>
      <c r="T12" s="12">
        <v>32.4</v>
      </c>
      <c r="U12" s="12">
        <v>0.8</v>
      </c>
      <c r="V12" s="12">
        <v>1</v>
      </c>
      <c r="W12" s="12">
        <v>18.600000000000001</v>
      </c>
      <c r="X12" s="12">
        <v>9.4</v>
      </c>
      <c r="Y12" s="12">
        <v>9.36</v>
      </c>
      <c r="Z12" s="12">
        <v>8.4</v>
      </c>
      <c r="AA12" s="12">
        <v>0.8</v>
      </c>
    </row>
    <row r="13" spans="1:27" x14ac:dyDescent="0.2">
      <c r="A13" s="8" t="s">
        <v>27</v>
      </c>
      <c r="B13" s="5">
        <f t="shared" ca="1" si="0"/>
        <v>13</v>
      </c>
      <c r="C13" s="4">
        <v>152.5</v>
      </c>
      <c r="D13" s="4">
        <v>112.6</v>
      </c>
      <c r="E13" s="5">
        <f t="shared" si="1"/>
        <v>79.599999999999994</v>
      </c>
      <c r="F13" s="4">
        <v>42.3</v>
      </c>
      <c r="G13" s="11">
        <v>-1.5619531318147502</v>
      </c>
      <c r="H13" s="4">
        <v>3.49</v>
      </c>
      <c r="I13" s="4">
        <v>3.39</v>
      </c>
      <c r="J13" s="6">
        <f t="shared" si="6"/>
        <v>3.39</v>
      </c>
      <c r="K13" s="4">
        <v>2.41</v>
      </c>
      <c r="L13" s="6">
        <f t="shared" si="2"/>
        <v>2.41</v>
      </c>
      <c r="M13" s="4">
        <v>2.5</v>
      </c>
      <c r="N13" s="6">
        <f t="shared" si="3"/>
        <v>2.5</v>
      </c>
      <c r="O13" s="4">
        <v>36.700000000000003</v>
      </c>
      <c r="P13" s="4">
        <v>37.1</v>
      </c>
      <c r="Q13" s="6">
        <f t="shared" si="4"/>
        <v>37.1</v>
      </c>
      <c r="R13" s="6">
        <f t="shared" si="5"/>
        <v>36.700000000000003</v>
      </c>
      <c r="S13" s="12">
        <v>1003.5</v>
      </c>
      <c r="T13" s="12">
        <v>74.25</v>
      </c>
      <c r="U13" s="12">
        <v>2.75</v>
      </c>
      <c r="V13" s="12">
        <v>3.5</v>
      </c>
      <c r="W13" s="12">
        <v>25.75</v>
      </c>
      <c r="X13" s="12">
        <v>9.75</v>
      </c>
      <c r="Y13" s="12">
        <v>10.975</v>
      </c>
      <c r="Z13" s="12">
        <v>11.75</v>
      </c>
      <c r="AA13" s="12">
        <v>8</v>
      </c>
    </row>
    <row r="14" spans="1:27" x14ac:dyDescent="0.2">
      <c r="A14" s="8">
        <v>40570</v>
      </c>
      <c r="B14" s="5">
        <f t="shared" ca="1" si="0"/>
        <v>13</v>
      </c>
      <c r="C14" s="4">
        <v>148.30000000000001</v>
      </c>
      <c r="D14" s="4">
        <v>110.2</v>
      </c>
      <c r="E14" s="5">
        <f t="shared" si="1"/>
        <v>77.2</v>
      </c>
      <c r="F14" s="4">
        <v>35.700000000000003</v>
      </c>
      <c r="G14" s="11">
        <v>-2.3690048135117081</v>
      </c>
      <c r="H14" s="4">
        <v>3.47</v>
      </c>
      <c r="I14" s="4">
        <v>3.41</v>
      </c>
      <c r="J14" s="6">
        <f t="shared" si="6"/>
        <v>3.41</v>
      </c>
      <c r="K14" s="4">
        <v>2.4900000000000002</v>
      </c>
      <c r="L14" s="6">
        <f t="shared" si="2"/>
        <v>2.4900000000000002</v>
      </c>
      <c r="M14" s="4">
        <v>2.5499999999999998</v>
      </c>
      <c r="N14" s="6">
        <f t="shared" si="3"/>
        <v>2.5499999999999998</v>
      </c>
      <c r="O14" s="4">
        <v>44.9</v>
      </c>
      <c r="P14" s="4">
        <v>44.3</v>
      </c>
      <c r="Q14" s="6">
        <f t="shared" si="4"/>
        <v>44.9</v>
      </c>
      <c r="R14" s="6">
        <f t="shared" si="5"/>
        <v>44.3</v>
      </c>
      <c r="S14" s="12">
        <v>1024</v>
      </c>
      <c r="T14" s="12">
        <v>51</v>
      </c>
      <c r="U14" s="12">
        <v>1.5</v>
      </c>
      <c r="V14" s="12">
        <v>1.25</v>
      </c>
      <c r="W14" s="12">
        <v>19.5</v>
      </c>
      <c r="X14" s="12">
        <v>8.75</v>
      </c>
      <c r="Y14" s="12">
        <v>9.7750000000000004</v>
      </c>
      <c r="Z14" s="12">
        <v>9.25</v>
      </c>
      <c r="AA14" s="12">
        <v>7.7249999999999996</v>
      </c>
    </row>
    <row r="15" spans="1:27" x14ac:dyDescent="0.2">
      <c r="A15" s="8" t="s">
        <v>47</v>
      </c>
      <c r="B15" s="5">
        <f t="shared" ca="1" si="0"/>
        <v>13</v>
      </c>
      <c r="C15" s="4">
        <v>150.5</v>
      </c>
      <c r="D15" s="4">
        <v>108.6</v>
      </c>
      <c r="E15" s="5">
        <f t="shared" si="1"/>
        <v>75.599999999999994</v>
      </c>
      <c r="F15" s="4">
        <v>41.8</v>
      </c>
      <c r="G15" s="11">
        <v>-2.0835038574981848</v>
      </c>
      <c r="H15" s="4">
        <v>3.46</v>
      </c>
      <c r="I15" s="4">
        <v>3.42</v>
      </c>
      <c r="J15" s="6">
        <f t="shared" si="6"/>
        <v>3.42</v>
      </c>
      <c r="K15" s="4">
        <v>2.38</v>
      </c>
      <c r="L15" s="6">
        <f t="shared" si="2"/>
        <v>2.38</v>
      </c>
      <c r="M15" s="4">
        <v>2.35</v>
      </c>
      <c r="N15" s="6">
        <f t="shared" si="3"/>
        <v>2.35</v>
      </c>
      <c r="O15" s="4">
        <v>45.2</v>
      </c>
      <c r="P15" s="4">
        <v>43.1</v>
      </c>
      <c r="Q15" s="6">
        <f t="shared" si="4"/>
        <v>45.2</v>
      </c>
      <c r="R15" s="6">
        <f t="shared" si="5"/>
        <v>43.1</v>
      </c>
      <c r="S15" s="12">
        <v>862.5</v>
      </c>
      <c r="T15" s="12">
        <v>29</v>
      </c>
      <c r="U15" s="12">
        <v>1</v>
      </c>
      <c r="V15" s="12">
        <v>1</v>
      </c>
      <c r="W15" s="12">
        <v>23.5</v>
      </c>
      <c r="X15" s="12">
        <v>10</v>
      </c>
      <c r="Y15" s="12">
        <v>10.85</v>
      </c>
      <c r="Z15" s="12">
        <v>8.75</v>
      </c>
      <c r="AA15" s="12">
        <v>1.425</v>
      </c>
    </row>
    <row r="16" spans="1:27" x14ac:dyDescent="0.2">
      <c r="A16" s="8" t="s">
        <v>55</v>
      </c>
      <c r="B16" s="5">
        <f t="shared" ca="1" si="0"/>
        <v>13</v>
      </c>
      <c r="C16" s="4">
        <v>150</v>
      </c>
      <c r="D16" s="4">
        <v>110.8</v>
      </c>
      <c r="E16" s="5">
        <f t="shared" si="1"/>
        <v>77.8</v>
      </c>
      <c r="F16" s="4">
        <v>38.799999999999997</v>
      </c>
      <c r="G16" s="11">
        <v>-0.4</v>
      </c>
      <c r="H16" s="4">
        <v>3.63</v>
      </c>
      <c r="I16" s="4">
        <v>3.55</v>
      </c>
      <c r="J16" s="6">
        <f t="shared" si="6"/>
        <v>3.55</v>
      </c>
      <c r="K16" s="4">
        <v>2.5299999999999998</v>
      </c>
      <c r="L16" s="6">
        <f t="shared" si="2"/>
        <v>2.5299999999999998</v>
      </c>
      <c r="M16" s="4">
        <v>2.65</v>
      </c>
      <c r="N16" s="6">
        <f t="shared" si="3"/>
        <v>2.65</v>
      </c>
      <c r="O16" s="4">
        <v>39</v>
      </c>
      <c r="P16" s="4">
        <v>42.6</v>
      </c>
      <c r="Q16" s="6">
        <f t="shared" si="4"/>
        <v>42.6</v>
      </c>
      <c r="R16" s="6">
        <f t="shared" si="5"/>
        <v>39</v>
      </c>
      <c r="S16" s="12">
        <v>792.4</v>
      </c>
      <c r="T16" s="12">
        <v>100.6</v>
      </c>
      <c r="U16" s="12">
        <v>3.8</v>
      </c>
      <c r="V16" s="12">
        <v>3.2</v>
      </c>
      <c r="W16" s="12">
        <v>13.8</v>
      </c>
      <c r="X16" s="12">
        <v>3.6</v>
      </c>
      <c r="Y16" s="12">
        <v>3.84</v>
      </c>
      <c r="Z16" s="12">
        <v>3.2</v>
      </c>
      <c r="AA16" s="12">
        <v>0.36</v>
      </c>
    </row>
    <row r="17" spans="1:27" x14ac:dyDescent="0.2">
      <c r="A17" s="8" t="s">
        <v>66</v>
      </c>
      <c r="B17" s="5">
        <f t="shared" ca="1" si="0"/>
        <v>13</v>
      </c>
      <c r="C17" s="4">
        <v>148.1</v>
      </c>
      <c r="D17" s="4">
        <v>111.3</v>
      </c>
      <c r="E17" s="5">
        <f t="shared" si="1"/>
        <v>78.3</v>
      </c>
      <c r="F17" s="4">
        <v>35.700000000000003</v>
      </c>
      <c r="G17" s="11">
        <v>-2.0347393363631934</v>
      </c>
      <c r="H17" s="4">
        <v>3.58</v>
      </c>
      <c r="I17" s="4">
        <v>3.56</v>
      </c>
      <c r="J17" s="6">
        <f t="shared" si="6"/>
        <v>3.56</v>
      </c>
      <c r="K17" s="4">
        <v>2.4900000000000002</v>
      </c>
      <c r="L17" s="6">
        <f t="shared" si="2"/>
        <v>2.4900000000000002</v>
      </c>
      <c r="M17" s="4">
        <v>2.58</v>
      </c>
      <c r="N17" s="6">
        <f t="shared" si="3"/>
        <v>2.58</v>
      </c>
      <c r="O17" s="4">
        <v>40.1</v>
      </c>
      <c r="P17" s="4">
        <v>38.6</v>
      </c>
      <c r="Q17" s="6">
        <f t="shared" si="4"/>
        <v>40.1</v>
      </c>
      <c r="R17" s="6">
        <f t="shared" si="5"/>
        <v>38.6</v>
      </c>
      <c r="S17" s="12">
        <v>838.25</v>
      </c>
      <c r="T17" s="12">
        <v>52</v>
      </c>
      <c r="U17" s="12">
        <v>1.5</v>
      </c>
      <c r="V17" s="12">
        <v>1.75</v>
      </c>
      <c r="W17" s="12">
        <v>28.5</v>
      </c>
      <c r="X17" s="12">
        <v>7.5</v>
      </c>
      <c r="Y17" s="12">
        <v>8.375</v>
      </c>
      <c r="Z17" s="12">
        <v>15.5</v>
      </c>
      <c r="AA17" s="12">
        <v>0.64999999999999991</v>
      </c>
    </row>
    <row r="18" spans="1:27" x14ac:dyDescent="0.2">
      <c r="A18" s="8" t="s">
        <v>70</v>
      </c>
      <c r="B18" s="5">
        <f t="shared" ca="1" si="0"/>
        <v>13</v>
      </c>
      <c r="C18" s="4">
        <v>140</v>
      </c>
      <c r="D18" s="4">
        <v>108.2</v>
      </c>
      <c r="E18" s="5">
        <f t="shared" si="1"/>
        <v>75.2</v>
      </c>
      <c r="F18" s="4">
        <v>34.700000000000003</v>
      </c>
      <c r="G18" s="11">
        <v>-2.6487487990737542</v>
      </c>
      <c r="H18" s="4">
        <v>3.94</v>
      </c>
      <c r="I18" s="4">
        <v>3.83</v>
      </c>
      <c r="J18" s="6">
        <f t="shared" si="6"/>
        <v>3.83</v>
      </c>
      <c r="K18" s="4">
        <v>2.63</v>
      </c>
      <c r="L18" s="6">
        <f t="shared" si="2"/>
        <v>2.63</v>
      </c>
      <c r="M18" s="4">
        <v>2.67</v>
      </c>
      <c r="N18" s="6">
        <f t="shared" si="3"/>
        <v>2.67</v>
      </c>
      <c r="O18" s="4">
        <v>34.6</v>
      </c>
      <c r="P18" s="4">
        <v>36.4</v>
      </c>
      <c r="Q18" s="6">
        <f t="shared" si="4"/>
        <v>36.4</v>
      </c>
      <c r="R18" s="6">
        <f t="shared" si="5"/>
        <v>34.6</v>
      </c>
      <c r="S18" s="12">
        <v>1116.5999999999999</v>
      </c>
      <c r="T18" s="12">
        <v>96.4</v>
      </c>
      <c r="U18" s="12">
        <v>4.5999999999999996</v>
      </c>
      <c r="V18" s="12">
        <v>5.8</v>
      </c>
      <c r="W18" s="12">
        <v>33.200000000000003</v>
      </c>
      <c r="X18" s="12">
        <v>11.2</v>
      </c>
      <c r="Y18" s="12">
        <v>12.02</v>
      </c>
      <c r="Z18" s="12">
        <v>10.199999999999999</v>
      </c>
      <c r="AA18" s="12">
        <v>1.22</v>
      </c>
    </row>
    <row r="19" spans="1:27" x14ac:dyDescent="0.2">
      <c r="A19" s="8" t="s">
        <v>19</v>
      </c>
      <c r="B19" s="5">
        <f t="shared" ca="1" si="0"/>
        <v>13</v>
      </c>
      <c r="C19" s="4">
        <v>150.5</v>
      </c>
      <c r="D19" s="4">
        <v>111</v>
      </c>
      <c r="E19" s="5">
        <f t="shared" si="1"/>
        <v>78</v>
      </c>
      <c r="F19" s="4">
        <v>37.700000000000003</v>
      </c>
      <c r="G19" s="11">
        <v>-1.8765926795481906</v>
      </c>
      <c r="H19" s="4">
        <v>3.51</v>
      </c>
      <c r="I19" s="4">
        <v>3.67</v>
      </c>
      <c r="J19" s="6">
        <f t="shared" si="6"/>
        <v>3.51</v>
      </c>
      <c r="K19" s="4">
        <v>2.4900000000000002</v>
      </c>
      <c r="L19" s="6">
        <f t="shared" si="2"/>
        <v>2.4900000000000002</v>
      </c>
      <c r="M19" s="4">
        <v>2.5</v>
      </c>
      <c r="N19" s="6">
        <f t="shared" si="3"/>
        <v>2.5</v>
      </c>
      <c r="O19" s="4">
        <v>37.9</v>
      </c>
      <c r="P19" s="4">
        <v>38.299999999999997</v>
      </c>
      <c r="Q19" s="6">
        <f t="shared" si="4"/>
        <v>38.299999999999997</v>
      </c>
      <c r="R19" s="6">
        <f t="shared" si="5"/>
        <v>37.9</v>
      </c>
      <c r="S19" s="12">
        <v>908.83333333333337</v>
      </c>
      <c r="T19" s="12">
        <v>50.833333333333336</v>
      </c>
      <c r="U19" s="12">
        <v>2.5</v>
      </c>
      <c r="V19" s="12">
        <v>2.5</v>
      </c>
      <c r="W19" s="12">
        <v>17.666666666666668</v>
      </c>
      <c r="X19" s="12">
        <v>5.5</v>
      </c>
      <c r="Y19" s="12">
        <v>6.3666666666666671</v>
      </c>
      <c r="Z19" s="12">
        <v>6.833333333333333</v>
      </c>
      <c r="AA19" s="12">
        <v>1.0333333333333334</v>
      </c>
    </row>
    <row r="20" spans="1:27" x14ac:dyDescent="0.2">
      <c r="A20" s="8" t="s">
        <v>21</v>
      </c>
      <c r="B20" s="5">
        <f t="shared" ca="1" si="0"/>
        <v>13</v>
      </c>
      <c r="C20" s="4">
        <v>155.9</v>
      </c>
      <c r="D20" s="4">
        <v>111.5</v>
      </c>
      <c r="E20" s="5">
        <f t="shared" si="1"/>
        <v>78.5</v>
      </c>
      <c r="F20" s="4">
        <v>45.2</v>
      </c>
      <c r="G20" s="11">
        <v>-1.7312311041854169</v>
      </c>
      <c r="H20" s="4">
        <v>3.65</v>
      </c>
      <c r="I20" s="4">
        <v>3.61</v>
      </c>
      <c r="J20" s="6">
        <f t="shared" si="6"/>
        <v>3.61</v>
      </c>
      <c r="K20" s="4">
        <v>2.36</v>
      </c>
      <c r="L20" s="6">
        <f t="shared" si="2"/>
        <v>2.36</v>
      </c>
      <c r="M20" s="4">
        <v>2.38</v>
      </c>
      <c r="N20" s="6">
        <f t="shared" si="3"/>
        <v>2.38</v>
      </c>
      <c r="O20" s="4">
        <v>40.1</v>
      </c>
      <c r="P20" s="4">
        <v>37.799999999999997</v>
      </c>
      <c r="Q20" s="6">
        <f t="shared" si="4"/>
        <v>40.1</v>
      </c>
      <c r="R20" s="6">
        <f t="shared" si="5"/>
        <v>37.799999999999997</v>
      </c>
      <c r="S20" s="12">
        <v>857.2</v>
      </c>
      <c r="T20" s="12">
        <v>98.8</v>
      </c>
      <c r="U20" s="12">
        <v>2.2000000000000002</v>
      </c>
      <c r="V20" s="12">
        <v>2.8</v>
      </c>
      <c r="W20" s="12">
        <v>27.6</v>
      </c>
      <c r="X20" s="12">
        <v>8.6</v>
      </c>
      <c r="Y20" s="12">
        <v>9.4599999999999991</v>
      </c>
      <c r="Z20" s="12">
        <v>11.2</v>
      </c>
      <c r="AA20" s="12">
        <v>2.0799999999999996</v>
      </c>
    </row>
    <row r="21" spans="1:27" x14ac:dyDescent="0.2">
      <c r="A21" s="8" t="s">
        <v>55</v>
      </c>
      <c r="B21" s="5">
        <f t="shared" ca="1" si="0"/>
        <v>13</v>
      </c>
      <c r="C21" s="4">
        <v>156.80000000000001</v>
      </c>
      <c r="D21" s="4">
        <v>112.5</v>
      </c>
      <c r="E21" s="5">
        <f t="shared" si="1"/>
        <v>79.5</v>
      </c>
      <c r="F21" s="4">
        <v>45.2</v>
      </c>
      <c r="G21" s="11">
        <v>-0.4</v>
      </c>
      <c r="H21" s="4">
        <v>3.42</v>
      </c>
      <c r="I21" s="4">
        <v>3.41</v>
      </c>
      <c r="J21" s="6">
        <f t="shared" si="6"/>
        <v>3.41</v>
      </c>
      <c r="K21" s="4">
        <v>2.44</v>
      </c>
      <c r="L21" s="6">
        <f t="shared" si="2"/>
        <v>2.44</v>
      </c>
      <c r="M21" s="4">
        <v>2.46</v>
      </c>
      <c r="N21" s="6">
        <f t="shared" si="3"/>
        <v>2.46</v>
      </c>
      <c r="O21" s="4">
        <v>36.9</v>
      </c>
      <c r="P21" s="4">
        <v>40.700000000000003</v>
      </c>
      <c r="Q21" s="6">
        <f t="shared" si="4"/>
        <v>40.700000000000003</v>
      </c>
      <c r="R21" s="6">
        <f t="shared" si="5"/>
        <v>36.9</v>
      </c>
      <c r="S21" s="12">
        <v>996.5</v>
      </c>
      <c r="T21" s="12">
        <v>29.25</v>
      </c>
      <c r="U21" s="12">
        <v>1</v>
      </c>
      <c r="V21" s="12">
        <v>2.5</v>
      </c>
      <c r="W21" s="12">
        <v>21</v>
      </c>
      <c r="X21" s="12">
        <v>6.25</v>
      </c>
      <c r="Y21" s="12">
        <v>6.6</v>
      </c>
      <c r="Z21" s="12">
        <v>6.25</v>
      </c>
      <c r="AA21" s="12">
        <v>5.2</v>
      </c>
    </row>
    <row r="22" spans="1:27" x14ac:dyDescent="0.2">
      <c r="A22" s="8" t="s">
        <v>29</v>
      </c>
      <c r="B22" s="5">
        <f t="shared" ca="1" si="0"/>
        <v>13</v>
      </c>
      <c r="C22" s="4">
        <v>148.1</v>
      </c>
      <c r="D22" s="4">
        <v>112.3</v>
      </c>
      <c r="E22" s="5">
        <f t="shared" si="1"/>
        <v>79.3</v>
      </c>
      <c r="F22" s="4">
        <v>45.4</v>
      </c>
      <c r="G22" s="11">
        <v>-1.839838460581495</v>
      </c>
      <c r="H22" s="4">
        <v>3.62</v>
      </c>
      <c r="I22" s="4">
        <v>3.63</v>
      </c>
      <c r="J22" s="6">
        <f t="shared" si="6"/>
        <v>3.62</v>
      </c>
      <c r="K22" s="4">
        <v>2.5299999999999998</v>
      </c>
      <c r="L22" s="6">
        <f t="shared" si="2"/>
        <v>2.5299999999999998</v>
      </c>
      <c r="M22" s="4">
        <v>2.4700000000000002</v>
      </c>
      <c r="N22" s="6">
        <f t="shared" si="3"/>
        <v>2.4700000000000002</v>
      </c>
      <c r="O22" s="4">
        <v>36.200000000000003</v>
      </c>
      <c r="P22" s="4">
        <v>37.5</v>
      </c>
      <c r="Q22" s="6">
        <f t="shared" si="4"/>
        <v>37.5</v>
      </c>
      <c r="R22" s="6">
        <f t="shared" si="5"/>
        <v>36.200000000000003</v>
      </c>
      <c r="S22" s="12">
        <v>881</v>
      </c>
      <c r="T22" s="12">
        <v>37.200000000000003</v>
      </c>
      <c r="U22" s="12">
        <v>1.2</v>
      </c>
      <c r="V22" s="12">
        <v>2.6</v>
      </c>
      <c r="W22" s="12">
        <v>11.4</v>
      </c>
      <c r="X22" s="12">
        <v>4.8</v>
      </c>
      <c r="Y22" s="12">
        <v>4.5599999999999996</v>
      </c>
      <c r="Z22" s="12">
        <v>4.8</v>
      </c>
      <c r="AA22" s="12">
        <v>1.42</v>
      </c>
    </row>
    <row r="23" spans="1:27" x14ac:dyDescent="0.2">
      <c r="A23" s="8" t="s">
        <v>30</v>
      </c>
      <c r="B23" s="5">
        <f t="shared" ca="1" si="0"/>
        <v>13</v>
      </c>
      <c r="C23" s="4">
        <v>145.30000000000001</v>
      </c>
      <c r="D23" s="4">
        <v>111.5</v>
      </c>
      <c r="E23" s="5">
        <f t="shared" si="1"/>
        <v>78.5</v>
      </c>
      <c r="F23" s="4">
        <v>35.6</v>
      </c>
      <c r="G23" s="11">
        <v>-2.0477132816796075</v>
      </c>
      <c r="H23" s="4">
        <v>3.75</v>
      </c>
      <c r="I23" s="4">
        <v>3.69</v>
      </c>
      <c r="J23" s="6">
        <f t="shared" si="6"/>
        <v>3.69</v>
      </c>
      <c r="K23" s="4">
        <v>2.5</v>
      </c>
      <c r="L23" s="6">
        <f t="shared" si="2"/>
        <v>2.5</v>
      </c>
      <c r="M23" s="4">
        <v>2.5</v>
      </c>
      <c r="N23" s="6">
        <f t="shared" si="3"/>
        <v>2.5</v>
      </c>
      <c r="O23" s="4">
        <v>38.1</v>
      </c>
      <c r="P23" s="4">
        <v>57.3</v>
      </c>
      <c r="Q23" s="6">
        <f t="shared" si="4"/>
        <v>57.3</v>
      </c>
      <c r="R23" s="6">
        <f t="shared" si="5"/>
        <v>38.1</v>
      </c>
      <c r="S23" s="12">
        <v>883.5</v>
      </c>
      <c r="T23" s="12">
        <v>28</v>
      </c>
      <c r="U23" s="12">
        <v>1.25</v>
      </c>
      <c r="V23" s="12">
        <v>1.5</v>
      </c>
      <c r="W23" s="12">
        <v>17.5</v>
      </c>
      <c r="X23" s="12">
        <v>8.5</v>
      </c>
      <c r="Y23" s="12">
        <v>9</v>
      </c>
      <c r="Z23" s="12">
        <v>6</v>
      </c>
      <c r="AA23" s="12">
        <v>2.4000000000000004</v>
      </c>
    </row>
    <row r="24" spans="1:27" x14ac:dyDescent="0.2">
      <c r="A24" s="8" t="s">
        <v>49</v>
      </c>
      <c r="B24" s="5">
        <f t="shared" ca="1" si="0"/>
        <v>13</v>
      </c>
      <c r="C24" s="4">
        <v>144.9</v>
      </c>
      <c r="D24" s="4">
        <v>107.1</v>
      </c>
      <c r="E24" s="5">
        <f t="shared" si="1"/>
        <v>74.099999999999994</v>
      </c>
      <c r="F24" s="4">
        <v>32.5</v>
      </c>
      <c r="G24" s="11">
        <v>-2.5009535863875119</v>
      </c>
      <c r="H24" s="4">
        <v>3.52</v>
      </c>
      <c r="I24" s="4">
        <v>3.48</v>
      </c>
      <c r="J24" s="6">
        <f t="shared" si="6"/>
        <v>3.48</v>
      </c>
      <c r="K24" s="4">
        <v>2.4300000000000002</v>
      </c>
      <c r="L24" s="6">
        <f t="shared" si="2"/>
        <v>2.4300000000000002</v>
      </c>
      <c r="M24" s="4">
        <v>2.35</v>
      </c>
      <c r="N24" s="6">
        <f t="shared" si="3"/>
        <v>2.35</v>
      </c>
      <c r="O24" s="4">
        <v>46</v>
      </c>
      <c r="P24" s="4">
        <v>45.3</v>
      </c>
      <c r="Q24" s="6">
        <f t="shared" si="4"/>
        <v>46</v>
      </c>
      <c r="R24" s="6">
        <f t="shared" si="5"/>
        <v>45.3</v>
      </c>
      <c r="S24" s="12">
        <v>996.25</v>
      </c>
      <c r="T24" s="12">
        <v>99.5</v>
      </c>
      <c r="U24" s="12">
        <v>1.75</v>
      </c>
      <c r="V24" s="12">
        <v>4</v>
      </c>
      <c r="W24" s="12">
        <v>22.25</v>
      </c>
      <c r="X24" s="12">
        <v>7</v>
      </c>
      <c r="Y24" s="12">
        <v>7.0250000000000004</v>
      </c>
      <c r="Z24" s="12">
        <v>4.75</v>
      </c>
      <c r="AA24" s="12">
        <v>1.6500000000000001</v>
      </c>
    </row>
    <row r="25" spans="1:27" x14ac:dyDescent="0.2">
      <c r="A25" s="8">
        <v>40476</v>
      </c>
      <c r="B25" s="5">
        <f t="shared" ca="1" si="0"/>
        <v>13</v>
      </c>
      <c r="C25" s="4">
        <v>139</v>
      </c>
      <c r="D25" s="4">
        <v>107.7</v>
      </c>
      <c r="E25" s="5">
        <f t="shared" si="1"/>
        <v>74.7</v>
      </c>
      <c r="F25" s="4">
        <v>33.4</v>
      </c>
      <c r="G25" s="11">
        <v>-2.6239516193630461</v>
      </c>
      <c r="H25" s="4">
        <v>3.59</v>
      </c>
      <c r="I25" s="4">
        <v>3.61</v>
      </c>
      <c r="J25" s="6">
        <f t="shared" si="6"/>
        <v>3.59</v>
      </c>
      <c r="K25" s="4">
        <v>2.41</v>
      </c>
      <c r="L25" s="6">
        <f t="shared" si="2"/>
        <v>2.41</v>
      </c>
      <c r="M25" s="4">
        <v>2.33</v>
      </c>
      <c r="N25" s="6">
        <f t="shared" si="3"/>
        <v>2.33</v>
      </c>
      <c r="O25" s="4">
        <v>45.3</v>
      </c>
      <c r="P25" s="4">
        <v>48.1</v>
      </c>
      <c r="Q25" s="6">
        <f t="shared" si="4"/>
        <v>48.1</v>
      </c>
      <c r="R25" s="6">
        <f t="shared" si="5"/>
        <v>45.3</v>
      </c>
      <c r="S25" s="12">
        <v>807.6</v>
      </c>
      <c r="T25" s="12">
        <v>74.599999999999994</v>
      </c>
      <c r="U25" s="12">
        <v>5.4</v>
      </c>
      <c r="V25" s="12">
        <v>3.4</v>
      </c>
      <c r="W25" s="12">
        <v>22.8</v>
      </c>
      <c r="X25" s="12">
        <v>7.8</v>
      </c>
      <c r="Y25" s="12">
        <v>9.5400000000000009</v>
      </c>
      <c r="Z25" s="12">
        <v>8.8000000000000007</v>
      </c>
      <c r="AA25" s="12">
        <v>9.1000000000000014</v>
      </c>
    </row>
    <row r="26" spans="1:27" x14ac:dyDescent="0.2">
      <c r="A26" s="8" t="s">
        <v>58</v>
      </c>
      <c r="B26" s="5">
        <f t="shared" ca="1" si="0"/>
        <v>13</v>
      </c>
      <c r="C26" s="4">
        <v>158.5</v>
      </c>
      <c r="D26" s="4">
        <v>112.4</v>
      </c>
      <c r="E26" s="5">
        <f t="shared" si="1"/>
        <v>79.400000000000006</v>
      </c>
      <c r="F26" s="4">
        <v>43.3</v>
      </c>
      <c r="G26" s="11">
        <v>-1.7250081798971859</v>
      </c>
      <c r="H26" s="4">
        <v>3.48</v>
      </c>
      <c r="I26" s="4">
        <v>3.59</v>
      </c>
      <c r="J26" s="6">
        <f t="shared" si="6"/>
        <v>3.48</v>
      </c>
      <c r="K26" s="4">
        <v>2.61</v>
      </c>
      <c r="L26" s="6">
        <f t="shared" si="2"/>
        <v>2.61</v>
      </c>
      <c r="M26" s="4">
        <v>2.56</v>
      </c>
      <c r="N26" s="6">
        <f t="shared" si="3"/>
        <v>2.56</v>
      </c>
      <c r="O26" s="4">
        <v>37.799999999999997</v>
      </c>
      <c r="P26" s="4">
        <v>39.4</v>
      </c>
      <c r="Q26" s="6">
        <f t="shared" si="4"/>
        <v>39.4</v>
      </c>
      <c r="R26" s="6">
        <f t="shared" si="5"/>
        <v>37.799999999999997</v>
      </c>
      <c r="S26" s="12">
        <v>992.75</v>
      </c>
      <c r="T26" s="12">
        <v>93.75</v>
      </c>
      <c r="U26" s="12">
        <v>3.25</v>
      </c>
      <c r="V26" s="12">
        <v>3</v>
      </c>
      <c r="W26" s="12">
        <v>20</v>
      </c>
      <c r="X26" s="12">
        <v>7</v>
      </c>
      <c r="Y26" s="12">
        <v>8.3999999999999986</v>
      </c>
      <c r="Z26" s="12">
        <v>5.75</v>
      </c>
      <c r="AA26" s="12">
        <v>0.72499999999999998</v>
      </c>
    </row>
    <row r="27" spans="1:27" x14ac:dyDescent="0.2">
      <c r="A27" s="8">
        <v>40465</v>
      </c>
      <c r="B27" s="5">
        <f t="shared" ca="1" si="0"/>
        <v>13</v>
      </c>
      <c r="C27" s="4">
        <v>143.80000000000001</v>
      </c>
      <c r="D27" s="4">
        <v>107.9</v>
      </c>
      <c r="E27" s="5">
        <f t="shared" si="1"/>
        <v>74.900000000000006</v>
      </c>
      <c r="F27" s="4">
        <v>36.200000000000003</v>
      </c>
      <c r="G27" s="11">
        <v>-2.4800353150423931</v>
      </c>
      <c r="H27" s="4">
        <v>3.44</v>
      </c>
      <c r="I27" s="4">
        <v>3.49</v>
      </c>
      <c r="J27" s="6">
        <f t="shared" si="6"/>
        <v>3.44</v>
      </c>
      <c r="K27" s="4">
        <v>2.42</v>
      </c>
      <c r="L27" s="6">
        <f t="shared" si="2"/>
        <v>2.42</v>
      </c>
      <c r="M27" s="4">
        <v>2.44</v>
      </c>
      <c r="N27" s="6">
        <f t="shared" si="3"/>
        <v>2.44</v>
      </c>
      <c r="O27" s="4">
        <v>39.4</v>
      </c>
      <c r="P27" s="4">
        <v>41.1</v>
      </c>
      <c r="Q27" s="6">
        <f t="shared" si="4"/>
        <v>41.1</v>
      </c>
      <c r="R27" s="6">
        <f t="shared" si="5"/>
        <v>39.4</v>
      </c>
      <c r="S27" s="12">
        <v>924</v>
      </c>
      <c r="T27" s="12">
        <v>90.6</v>
      </c>
      <c r="U27" s="12">
        <v>4.4000000000000004</v>
      </c>
      <c r="V27" s="12">
        <v>4.8</v>
      </c>
      <c r="W27" s="12">
        <v>23.6</v>
      </c>
      <c r="X27" s="12">
        <v>6.8</v>
      </c>
      <c r="Y27" s="12">
        <v>7.8599999999999994</v>
      </c>
      <c r="Z27" s="12">
        <v>10.8</v>
      </c>
      <c r="AA27" s="12">
        <v>2</v>
      </c>
    </row>
    <row r="28" spans="1:27" x14ac:dyDescent="0.2">
      <c r="A28" s="8" t="s">
        <v>30</v>
      </c>
      <c r="B28" s="5">
        <f t="shared" ca="1" si="0"/>
        <v>13</v>
      </c>
      <c r="C28" s="4">
        <v>145.9</v>
      </c>
      <c r="D28" s="4">
        <v>109.5</v>
      </c>
      <c r="E28" s="5">
        <f t="shared" si="1"/>
        <v>76.5</v>
      </c>
      <c r="F28" s="4">
        <v>39.5</v>
      </c>
      <c r="G28" s="11">
        <v>-2.0477132816796075</v>
      </c>
      <c r="H28" s="4">
        <v>3.7</v>
      </c>
      <c r="I28" s="4">
        <v>3.57</v>
      </c>
      <c r="J28" s="6">
        <f t="shared" si="6"/>
        <v>3.57</v>
      </c>
      <c r="K28" s="4">
        <v>2.5099999999999998</v>
      </c>
      <c r="L28" s="6">
        <f t="shared" si="2"/>
        <v>2.5099999999999998</v>
      </c>
      <c r="M28" s="4">
        <v>2.5099999999999998</v>
      </c>
      <c r="N28" s="6">
        <f t="shared" si="3"/>
        <v>2.5099999999999998</v>
      </c>
      <c r="O28" s="4">
        <v>40</v>
      </c>
      <c r="P28" s="4">
        <v>41.7</v>
      </c>
      <c r="Q28" s="6">
        <f t="shared" si="4"/>
        <v>41.7</v>
      </c>
      <c r="R28" s="6">
        <f t="shared" si="5"/>
        <v>40</v>
      </c>
      <c r="S28" s="12">
        <v>876.5</v>
      </c>
      <c r="T28" s="12">
        <v>82.75</v>
      </c>
      <c r="U28" s="12">
        <v>4.75</v>
      </c>
      <c r="V28" s="12">
        <v>5.25</v>
      </c>
      <c r="W28" s="12">
        <v>14.25</v>
      </c>
      <c r="X28" s="12">
        <v>4.75</v>
      </c>
      <c r="Y28" s="12">
        <v>6.0250000000000004</v>
      </c>
      <c r="Z28" s="12">
        <v>6.5</v>
      </c>
      <c r="AA28" s="12">
        <v>0.60000000000000009</v>
      </c>
    </row>
    <row r="29" spans="1:27" x14ac:dyDescent="0.2">
      <c r="A29" s="8" t="s">
        <v>39</v>
      </c>
      <c r="B29" s="5">
        <f t="shared" ca="1" si="0"/>
        <v>13</v>
      </c>
      <c r="C29" s="4">
        <v>158.6</v>
      </c>
      <c r="D29" s="4">
        <v>114.5</v>
      </c>
      <c r="E29" s="5">
        <f t="shared" si="1"/>
        <v>81.5</v>
      </c>
      <c r="F29" s="4">
        <v>45.1</v>
      </c>
      <c r="G29" s="11">
        <v>-1.3472823583165621</v>
      </c>
      <c r="H29" s="4">
        <v>3.7</v>
      </c>
      <c r="I29" s="4">
        <v>3.81</v>
      </c>
      <c r="J29" s="6">
        <f t="shared" si="6"/>
        <v>3.7</v>
      </c>
      <c r="K29" s="4">
        <v>2.52</v>
      </c>
      <c r="L29" s="6">
        <f t="shared" si="2"/>
        <v>2.52</v>
      </c>
      <c r="M29" s="4">
        <v>2.44</v>
      </c>
      <c r="N29" s="6">
        <f t="shared" si="3"/>
        <v>2.44</v>
      </c>
      <c r="O29" s="4">
        <v>34.1</v>
      </c>
      <c r="P29" s="4">
        <v>23.8</v>
      </c>
      <c r="Q29" s="6">
        <f t="shared" si="4"/>
        <v>34.1</v>
      </c>
      <c r="R29" s="6">
        <f t="shared" si="5"/>
        <v>23.8</v>
      </c>
      <c r="S29" s="12">
        <v>968.6</v>
      </c>
      <c r="T29" s="12">
        <v>83.8</v>
      </c>
      <c r="U29" s="12">
        <v>2.2000000000000002</v>
      </c>
      <c r="V29" s="12">
        <v>5</v>
      </c>
      <c r="W29" s="12">
        <v>13.4</v>
      </c>
      <c r="X29" s="12">
        <v>4.8</v>
      </c>
      <c r="Y29" s="12">
        <v>5.34</v>
      </c>
      <c r="Z29" s="12">
        <v>6.2</v>
      </c>
      <c r="AA29" s="12">
        <v>1.1600000000000001</v>
      </c>
    </row>
    <row r="30" spans="1:27" x14ac:dyDescent="0.2">
      <c r="A30" s="8" t="s">
        <v>34</v>
      </c>
      <c r="B30" s="5">
        <f t="shared" ca="1" si="0"/>
        <v>14</v>
      </c>
      <c r="C30" s="4">
        <v>156.1</v>
      </c>
      <c r="D30" s="4">
        <v>110.3</v>
      </c>
      <c r="E30" s="5">
        <f t="shared" si="1"/>
        <v>77.3</v>
      </c>
      <c r="F30" s="4">
        <v>39.5</v>
      </c>
      <c r="G30" s="11">
        <v>-1.6476759822877458</v>
      </c>
      <c r="H30" s="4">
        <v>3.65</v>
      </c>
      <c r="I30" s="4">
        <v>3.67</v>
      </c>
      <c r="J30" s="6">
        <f t="shared" si="6"/>
        <v>3.65</v>
      </c>
      <c r="K30" s="4">
        <v>2.56</v>
      </c>
      <c r="L30" s="6">
        <f t="shared" si="2"/>
        <v>2.56</v>
      </c>
      <c r="M30" s="4">
        <v>2.4500000000000002</v>
      </c>
      <c r="N30" s="6">
        <f t="shared" si="3"/>
        <v>2.4500000000000002</v>
      </c>
      <c r="O30" s="4">
        <v>34.5</v>
      </c>
      <c r="P30" s="4">
        <v>35.9</v>
      </c>
      <c r="Q30" s="6">
        <f t="shared" si="4"/>
        <v>35.9</v>
      </c>
      <c r="R30" s="6">
        <f t="shared" si="5"/>
        <v>34.5</v>
      </c>
      <c r="S30" s="12">
        <v>934.2</v>
      </c>
      <c r="T30" s="12">
        <v>34.4</v>
      </c>
      <c r="U30" s="12">
        <v>0.8</v>
      </c>
      <c r="V30" s="12">
        <v>0.8</v>
      </c>
      <c r="W30" s="12">
        <v>13</v>
      </c>
      <c r="X30" s="12">
        <v>2.8</v>
      </c>
      <c r="Y30" s="12">
        <v>2.38</v>
      </c>
      <c r="Z30" s="12">
        <v>2.4</v>
      </c>
      <c r="AA30" s="12">
        <v>0.16</v>
      </c>
    </row>
    <row r="31" spans="1:27" x14ac:dyDescent="0.2">
      <c r="A31" s="8" t="s">
        <v>48</v>
      </c>
      <c r="B31" s="5">
        <f t="shared" ca="1" si="0"/>
        <v>14</v>
      </c>
      <c r="C31" s="4">
        <v>145.1</v>
      </c>
      <c r="D31" s="4">
        <v>106.1</v>
      </c>
      <c r="E31" s="5">
        <f t="shared" si="1"/>
        <v>73.099999999999994</v>
      </c>
      <c r="F31" s="4">
        <v>41</v>
      </c>
      <c r="G31" s="11">
        <v>-2.2045988496845261</v>
      </c>
      <c r="H31" s="4">
        <v>3.56</v>
      </c>
      <c r="I31" s="4">
        <v>3.63</v>
      </c>
      <c r="J31" s="6">
        <f t="shared" si="6"/>
        <v>3.56</v>
      </c>
      <c r="K31" s="4">
        <v>2.46</v>
      </c>
      <c r="L31" s="6">
        <f t="shared" si="2"/>
        <v>2.46</v>
      </c>
      <c r="M31" s="4">
        <v>2.57</v>
      </c>
      <c r="N31" s="6">
        <f t="shared" si="3"/>
        <v>2.57</v>
      </c>
      <c r="O31" s="4">
        <v>32.4</v>
      </c>
      <c r="P31" s="4">
        <v>31.4</v>
      </c>
      <c r="Q31" s="6">
        <f t="shared" si="4"/>
        <v>32.4</v>
      </c>
      <c r="R31" s="6">
        <f t="shared" si="5"/>
        <v>31.4</v>
      </c>
      <c r="S31" s="12">
        <v>964.4</v>
      </c>
      <c r="T31" s="12">
        <v>60.6</v>
      </c>
      <c r="U31" s="12">
        <v>1.2</v>
      </c>
      <c r="V31" s="12">
        <v>1.2</v>
      </c>
      <c r="W31" s="12">
        <v>6.6</v>
      </c>
      <c r="X31" s="12">
        <v>0.6</v>
      </c>
      <c r="Y31" s="12">
        <v>0.94000000000000006</v>
      </c>
      <c r="Z31" s="12">
        <v>1.6</v>
      </c>
      <c r="AA31" s="12">
        <v>0.94000000000000006</v>
      </c>
    </row>
    <row r="32" spans="1:27" x14ac:dyDescent="0.2">
      <c r="A32" s="8">
        <v>40464</v>
      </c>
      <c r="B32" s="5">
        <f t="shared" ca="1" si="0"/>
        <v>13</v>
      </c>
      <c r="C32" s="4">
        <v>145.6</v>
      </c>
      <c r="D32" s="4">
        <v>107.9</v>
      </c>
      <c r="E32" s="5">
        <f t="shared" si="1"/>
        <v>74.900000000000006</v>
      </c>
      <c r="F32" s="4">
        <v>35.200000000000003</v>
      </c>
      <c r="G32" s="11">
        <v>-2.5167481416834985</v>
      </c>
      <c r="H32" s="4">
        <v>3.56</v>
      </c>
      <c r="I32" s="4">
        <v>3.58</v>
      </c>
      <c r="J32" s="6">
        <f t="shared" si="6"/>
        <v>3.56</v>
      </c>
      <c r="K32" s="4">
        <v>2.36</v>
      </c>
      <c r="L32" s="6">
        <f t="shared" si="2"/>
        <v>2.36</v>
      </c>
      <c r="M32" s="4">
        <v>2.38</v>
      </c>
      <c r="N32" s="6">
        <f t="shared" si="3"/>
        <v>2.38</v>
      </c>
      <c r="O32" s="4">
        <v>40.299999999999997</v>
      </c>
      <c r="P32" s="4">
        <v>39.700000000000003</v>
      </c>
      <c r="Q32" s="6">
        <f t="shared" si="4"/>
        <v>40.299999999999997</v>
      </c>
      <c r="R32" s="6">
        <f t="shared" si="5"/>
        <v>39.700000000000003</v>
      </c>
      <c r="S32" s="12">
        <v>738.16666666666663</v>
      </c>
      <c r="T32" s="12">
        <v>27.666666666666668</v>
      </c>
      <c r="U32" s="12">
        <v>2.8333333333333335</v>
      </c>
      <c r="V32" s="12">
        <v>3.1666666666666665</v>
      </c>
      <c r="W32" s="12">
        <v>22</v>
      </c>
      <c r="X32" s="12">
        <v>4.5</v>
      </c>
      <c r="Y32" s="12">
        <v>4.55</v>
      </c>
      <c r="Z32" s="12">
        <v>8.8333333333333339</v>
      </c>
      <c r="AA32" s="12">
        <v>0</v>
      </c>
    </row>
    <row r="33" spans="1:27" x14ac:dyDescent="0.2">
      <c r="A33" s="8">
        <v>40409</v>
      </c>
      <c r="B33" s="5">
        <f t="shared" ca="1" si="0"/>
        <v>13</v>
      </c>
      <c r="C33" s="4">
        <v>151.19999999999999</v>
      </c>
      <c r="D33" s="4">
        <v>111.4</v>
      </c>
      <c r="E33" s="5">
        <f t="shared" si="1"/>
        <v>78.400000000000006</v>
      </c>
      <c r="F33" s="4">
        <v>35.6</v>
      </c>
      <c r="G33" s="11">
        <v>-2.0443073158237102</v>
      </c>
      <c r="H33" s="4">
        <v>3.44</v>
      </c>
      <c r="I33" s="4">
        <v>3.4</v>
      </c>
      <c r="J33" s="6">
        <f t="shared" si="6"/>
        <v>3.4</v>
      </c>
      <c r="K33" s="4">
        <v>2.44</v>
      </c>
      <c r="L33" s="6">
        <f t="shared" si="2"/>
        <v>2.44</v>
      </c>
      <c r="M33" s="4">
        <v>2.31</v>
      </c>
      <c r="N33" s="6">
        <f t="shared" si="3"/>
        <v>2.31</v>
      </c>
      <c r="O33" s="4">
        <v>32.799999999999997</v>
      </c>
      <c r="P33" s="4">
        <v>31.2</v>
      </c>
      <c r="Q33" s="6">
        <f t="shared" si="4"/>
        <v>32.799999999999997</v>
      </c>
      <c r="R33" s="6">
        <f t="shared" si="5"/>
        <v>31.2</v>
      </c>
      <c r="S33" s="12">
        <v>876.8</v>
      </c>
      <c r="T33" s="12">
        <v>59</v>
      </c>
      <c r="U33" s="12">
        <v>2.8</v>
      </c>
      <c r="V33" s="12">
        <v>2.8</v>
      </c>
      <c r="W33" s="12">
        <v>19</v>
      </c>
      <c r="X33" s="12">
        <v>3</v>
      </c>
      <c r="Y33" s="12">
        <v>3.22</v>
      </c>
      <c r="Z33" s="12">
        <v>5.2</v>
      </c>
      <c r="AA33" s="12">
        <v>0</v>
      </c>
    </row>
    <row r="34" spans="1:27" x14ac:dyDescent="0.2">
      <c r="A34" s="8">
        <v>40565</v>
      </c>
      <c r="B34" s="5">
        <f t="shared" ref="B34:B65" ca="1" si="7">INT((TODAY()-A34)/365)</f>
        <v>13</v>
      </c>
      <c r="C34" s="4">
        <v>165</v>
      </c>
      <c r="D34" s="4">
        <v>117.8</v>
      </c>
      <c r="E34" s="5">
        <f t="shared" ref="E34:E65" si="8">D34-33</f>
        <v>84.8</v>
      </c>
      <c r="F34" s="4">
        <v>41.6</v>
      </c>
      <c r="G34" s="11">
        <v>-0.9463242964092462</v>
      </c>
      <c r="H34" s="4">
        <v>3.73</v>
      </c>
      <c r="I34" s="4">
        <v>3.77</v>
      </c>
      <c r="J34" s="6">
        <f t="shared" si="6"/>
        <v>3.73</v>
      </c>
      <c r="K34" s="4">
        <v>2.7</v>
      </c>
      <c r="L34" s="6">
        <f t="shared" ref="L34:L65" si="9">MIN(K34:K34)</f>
        <v>2.7</v>
      </c>
      <c r="M34" s="4">
        <v>2.54</v>
      </c>
      <c r="N34" s="6">
        <f t="shared" ref="N34:N65" si="10">MIN(M34:M34)</f>
        <v>2.54</v>
      </c>
      <c r="O34" s="4">
        <v>36.4</v>
      </c>
      <c r="P34" s="4">
        <v>34.6</v>
      </c>
      <c r="Q34" s="6">
        <f t="shared" ref="Q34:Q65" si="11">MAX(O34:P34)</f>
        <v>36.4</v>
      </c>
      <c r="R34" s="6">
        <f t="shared" ref="R34:R65" si="12">LARGE(O34:P34,2)</f>
        <v>34.6</v>
      </c>
      <c r="S34" s="12">
        <v>814.8</v>
      </c>
      <c r="T34" s="12">
        <v>43.4</v>
      </c>
      <c r="U34" s="12">
        <v>1.6</v>
      </c>
      <c r="V34" s="12">
        <v>2.8</v>
      </c>
      <c r="W34" s="12">
        <v>20.8</v>
      </c>
      <c r="X34" s="12">
        <v>6</v>
      </c>
      <c r="Y34" s="12">
        <v>5.9599999999999991</v>
      </c>
      <c r="Z34" s="12">
        <v>4.4000000000000004</v>
      </c>
      <c r="AA34" s="12">
        <v>5.38</v>
      </c>
    </row>
    <row r="35" spans="1:27" x14ac:dyDescent="0.2">
      <c r="A35" s="8">
        <v>40232</v>
      </c>
      <c r="B35" s="5">
        <f t="shared" ca="1" si="7"/>
        <v>14</v>
      </c>
      <c r="C35" s="4">
        <v>150</v>
      </c>
      <c r="D35" s="4">
        <v>110.9</v>
      </c>
      <c r="E35" s="5">
        <f t="shared" si="8"/>
        <v>77.900000000000006</v>
      </c>
      <c r="F35" s="4">
        <v>36.700000000000003</v>
      </c>
      <c r="G35" s="11">
        <v>-1.8776691957138336</v>
      </c>
      <c r="H35" s="4">
        <v>3.8</v>
      </c>
      <c r="I35" s="4">
        <v>3.85</v>
      </c>
      <c r="J35" s="6">
        <f t="shared" ref="J35:J66" si="13">MIN(H35:I35)</f>
        <v>3.8</v>
      </c>
      <c r="K35" s="4">
        <v>2.6</v>
      </c>
      <c r="L35" s="6">
        <f t="shared" si="9"/>
        <v>2.6</v>
      </c>
      <c r="M35" s="4">
        <v>2.63</v>
      </c>
      <c r="N35" s="6">
        <f t="shared" si="10"/>
        <v>2.63</v>
      </c>
      <c r="O35" s="4">
        <v>32.4</v>
      </c>
      <c r="P35" s="4">
        <v>34.700000000000003</v>
      </c>
      <c r="Q35" s="6">
        <f t="shared" si="11"/>
        <v>34.700000000000003</v>
      </c>
      <c r="R35" s="6">
        <f t="shared" si="12"/>
        <v>32.4</v>
      </c>
      <c r="S35" s="12">
        <v>806.33333333333337</v>
      </c>
      <c r="T35" s="12">
        <v>87.166666666666671</v>
      </c>
      <c r="U35" s="12">
        <v>3.5</v>
      </c>
      <c r="V35" s="12">
        <v>5.166666666666667</v>
      </c>
      <c r="W35" s="12">
        <v>18.5</v>
      </c>
      <c r="X35" s="12">
        <v>4.166666666666667</v>
      </c>
      <c r="Y35" s="12">
        <v>4.5</v>
      </c>
      <c r="Z35" s="12">
        <v>7.833333333333333</v>
      </c>
      <c r="AA35" s="12">
        <v>0.54999999999999993</v>
      </c>
    </row>
    <row r="36" spans="1:27" x14ac:dyDescent="0.2">
      <c r="A36" s="8" t="s">
        <v>44</v>
      </c>
      <c r="B36" s="5">
        <f t="shared" ca="1" si="7"/>
        <v>13</v>
      </c>
      <c r="C36" s="4">
        <v>144</v>
      </c>
      <c r="D36" s="4">
        <v>108.8</v>
      </c>
      <c r="E36" s="5">
        <f t="shared" si="8"/>
        <v>75.8</v>
      </c>
      <c r="F36" s="4">
        <v>35.6</v>
      </c>
      <c r="G36" s="11">
        <v>-2.2269786735718355</v>
      </c>
      <c r="H36" s="4">
        <v>3.62</v>
      </c>
      <c r="I36" s="4">
        <v>3.67</v>
      </c>
      <c r="J36" s="6">
        <f t="shared" si="13"/>
        <v>3.62</v>
      </c>
      <c r="K36" s="4">
        <v>2.52</v>
      </c>
      <c r="L36" s="6">
        <f t="shared" si="9"/>
        <v>2.52</v>
      </c>
      <c r="M36" s="4">
        <v>2.46</v>
      </c>
      <c r="N36" s="6">
        <f t="shared" si="10"/>
        <v>2.46</v>
      </c>
      <c r="O36" s="4">
        <v>36.4</v>
      </c>
      <c r="P36" s="4">
        <v>36.299999999999997</v>
      </c>
      <c r="Q36" s="6">
        <f t="shared" si="11"/>
        <v>36.4</v>
      </c>
      <c r="R36" s="6">
        <f t="shared" si="12"/>
        <v>36.299999999999997</v>
      </c>
      <c r="S36" s="12">
        <v>771.8</v>
      </c>
      <c r="T36" s="12">
        <v>69.599999999999994</v>
      </c>
      <c r="U36" s="12">
        <v>3.2</v>
      </c>
      <c r="V36" s="12">
        <v>2.8</v>
      </c>
      <c r="W36" s="12">
        <v>13.4</v>
      </c>
      <c r="X36" s="12">
        <v>4.4000000000000004</v>
      </c>
      <c r="Y36" s="12">
        <v>4.74</v>
      </c>
      <c r="Z36" s="12">
        <v>3.4</v>
      </c>
      <c r="AA36" s="12">
        <v>3.1799999999999997</v>
      </c>
    </row>
    <row r="37" spans="1:27" x14ac:dyDescent="0.2">
      <c r="A37" s="8" t="s">
        <v>39</v>
      </c>
      <c r="B37" s="5">
        <f t="shared" ca="1" si="7"/>
        <v>13</v>
      </c>
      <c r="C37" s="4">
        <v>152.1</v>
      </c>
      <c r="D37" s="4">
        <v>110.3</v>
      </c>
      <c r="E37" s="5">
        <f t="shared" si="8"/>
        <v>77.3</v>
      </c>
      <c r="F37" s="4">
        <v>36.700000000000003</v>
      </c>
      <c r="G37" s="11">
        <v>-2.1773006526442771</v>
      </c>
      <c r="H37" s="4">
        <v>3.67</v>
      </c>
      <c r="I37" s="4">
        <v>3.68</v>
      </c>
      <c r="J37" s="6">
        <f t="shared" si="13"/>
        <v>3.67</v>
      </c>
      <c r="K37" s="4">
        <v>2.5099999999999998</v>
      </c>
      <c r="L37" s="6">
        <f t="shared" si="9"/>
        <v>2.5099999999999998</v>
      </c>
      <c r="M37" s="4">
        <v>2.71</v>
      </c>
      <c r="N37" s="6">
        <f t="shared" si="10"/>
        <v>2.71</v>
      </c>
      <c r="O37" s="4">
        <v>35.1</v>
      </c>
      <c r="P37" s="4">
        <v>37.5</v>
      </c>
      <c r="Q37" s="6">
        <f t="shared" si="11"/>
        <v>37.5</v>
      </c>
      <c r="R37" s="6">
        <f t="shared" si="12"/>
        <v>35.1</v>
      </c>
      <c r="S37" s="12">
        <v>882</v>
      </c>
      <c r="T37" s="12">
        <v>66.75</v>
      </c>
      <c r="U37" s="12">
        <v>3.5</v>
      </c>
      <c r="V37" s="12">
        <v>5.75</v>
      </c>
      <c r="W37" s="12">
        <v>27.75</v>
      </c>
      <c r="X37" s="12">
        <v>6</v>
      </c>
      <c r="Y37" s="12">
        <v>6.875</v>
      </c>
      <c r="Z37" s="12">
        <v>10.25</v>
      </c>
      <c r="AA37" s="12">
        <v>1.175</v>
      </c>
    </row>
    <row r="38" spans="1:27" x14ac:dyDescent="0.2">
      <c r="A38" s="8" t="s">
        <v>24</v>
      </c>
      <c r="B38" s="5">
        <f t="shared" ca="1" si="7"/>
        <v>13</v>
      </c>
      <c r="C38" s="4">
        <v>160.9</v>
      </c>
      <c r="D38" s="4">
        <v>115.8</v>
      </c>
      <c r="E38" s="5">
        <f t="shared" si="8"/>
        <v>82.8</v>
      </c>
      <c r="F38" s="4">
        <v>48.6</v>
      </c>
      <c r="G38" s="11">
        <v>-0.98419757377096673</v>
      </c>
      <c r="H38" s="4">
        <v>3.58</v>
      </c>
      <c r="I38" s="4">
        <v>3.55</v>
      </c>
      <c r="J38" s="6">
        <f t="shared" si="13"/>
        <v>3.55</v>
      </c>
      <c r="K38" s="4">
        <v>2.42</v>
      </c>
      <c r="L38" s="6">
        <f t="shared" si="9"/>
        <v>2.42</v>
      </c>
      <c r="M38" s="4">
        <v>2.57</v>
      </c>
      <c r="N38" s="6">
        <f t="shared" si="10"/>
        <v>2.57</v>
      </c>
      <c r="O38" s="4">
        <v>39.299999999999997</v>
      </c>
      <c r="P38" s="4">
        <v>38.799999999999997</v>
      </c>
      <c r="Q38" s="6">
        <f t="shared" si="11"/>
        <v>39.299999999999997</v>
      </c>
      <c r="R38" s="6">
        <f t="shared" si="12"/>
        <v>38.799999999999997</v>
      </c>
      <c r="S38" s="12">
        <v>988.66666666666663</v>
      </c>
      <c r="T38" s="12">
        <v>152.33333333333334</v>
      </c>
      <c r="U38" s="12">
        <v>2.6666666666666665</v>
      </c>
      <c r="V38" s="12">
        <v>4.666666666666667</v>
      </c>
      <c r="W38" s="12">
        <v>13</v>
      </c>
      <c r="X38" s="12">
        <v>4.666666666666667</v>
      </c>
      <c r="Y38" s="12">
        <v>5.1333333333333329</v>
      </c>
      <c r="Z38" s="12">
        <v>5</v>
      </c>
      <c r="AA38" s="12">
        <v>0.23333333333333331</v>
      </c>
    </row>
    <row r="39" spans="1:27" x14ac:dyDescent="0.2">
      <c r="A39" s="8" t="s">
        <v>34</v>
      </c>
      <c r="B39" s="5">
        <f t="shared" ca="1" si="7"/>
        <v>14</v>
      </c>
      <c r="C39" s="4">
        <v>152.80000000000001</v>
      </c>
      <c r="D39" s="4">
        <v>111.9</v>
      </c>
      <c r="E39" s="5">
        <f t="shared" si="8"/>
        <v>78.900000000000006</v>
      </c>
      <c r="F39" s="4">
        <v>39.6</v>
      </c>
      <c r="G39" s="11">
        <v>-1.6476759822877458</v>
      </c>
      <c r="H39" s="4">
        <v>3.58</v>
      </c>
      <c r="I39" s="4">
        <v>3.6</v>
      </c>
      <c r="J39" s="6">
        <f t="shared" si="13"/>
        <v>3.58</v>
      </c>
      <c r="K39" s="4">
        <v>2.5299999999999998</v>
      </c>
      <c r="L39" s="6">
        <f t="shared" si="9"/>
        <v>2.5299999999999998</v>
      </c>
      <c r="M39" s="4">
        <v>2.44</v>
      </c>
      <c r="N39" s="6">
        <f t="shared" si="10"/>
        <v>2.44</v>
      </c>
      <c r="O39" s="4">
        <v>34.299999999999997</v>
      </c>
      <c r="P39" s="4">
        <v>40.799999999999997</v>
      </c>
      <c r="Q39" s="6">
        <f t="shared" si="11"/>
        <v>40.799999999999997</v>
      </c>
      <c r="R39" s="6">
        <f t="shared" si="12"/>
        <v>34.299999999999997</v>
      </c>
      <c r="S39" s="12">
        <v>892</v>
      </c>
      <c r="T39" s="12">
        <v>94.5</v>
      </c>
      <c r="U39" s="12">
        <v>3.6666666666666665</v>
      </c>
      <c r="V39" s="12">
        <v>4.5</v>
      </c>
      <c r="W39" s="12">
        <v>19.833333333333332</v>
      </c>
      <c r="X39" s="12">
        <v>7.333333333333333</v>
      </c>
      <c r="Y39" s="12">
        <v>8.25</v>
      </c>
      <c r="Z39" s="12">
        <v>7.166666666666667</v>
      </c>
      <c r="AA39" s="12">
        <v>0.41666666666666669</v>
      </c>
    </row>
    <row r="40" spans="1:27" x14ac:dyDescent="0.2">
      <c r="A40" s="8" t="s">
        <v>42</v>
      </c>
      <c r="B40" s="5">
        <f t="shared" ca="1" si="7"/>
        <v>13</v>
      </c>
      <c r="C40" s="4">
        <v>158.4</v>
      </c>
      <c r="D40" s="4">
        <v>115</v>
      </c>
      <c r="E40" s="5">
        <f t="shared" si="8"/>
        <v>82</v>
      </c>
      <c r="F40" s="4">
        <v>46.9</v>
      </c>
      <c r="G40" s="11">
        <v>-1.355351438332498</v>
      </c>
      <c r="H40" s="4">
        <v>3.43</v>
      </c>
      <c r="I40" s="4">
        <v>3.45</v>
      </c>
      <c r="J40" s="6">
        <f t="shared" si="13"/>
        <v>3.43</v>
      </c>
      <c r="K40" s="4">
        <v>2.59</v>
      </c>
      <c r="L40" s="6">
        <f t="shared" si="9"/>
        <v>2.59</v>
      </c>
      <c r="M40" s="4">
        <v>2.52</v>
      </c>
      <c r="N40" s="6">
        <f t="shared" si="10"/>
        <v>2.52</v>
      </c>
      <c r="O40" s="4">
        <v>45.8</v>
      </c>
      <c r="P40" s="4">
        <v>44.5</v>
      </c>
      <c r="Q40" s="6">
        <f t="shared" si="11"/>
        <v>45.8</v>
      </c>
      <c r="R40" s="6">
        <f t="shared" si="12"/>
        <v>44.5</v>
      </c>
      <c r="S40" s="12">
        <v>757.8</v>
      </c>
      <c r="T40" s="12">
        <v>52.4</v>
      </c>
      <c r="U40" s="12">
        <v>3.2</v>
      </c>
      <c r="V40" s="12">
        <v>3.2</v>
      </c>
      <c r="W40" s="12">
        <v>27.2</v>
      </c>
      <c r="X40" s="12">
        <v>7</v>
      </c>
      <c r="Y40" s="12">
        <v>7.3800000000000008</v>
      </c>
      <c r="Z40" s="12">
        <v>6.8</v>
      </c>
      <c r="AA40" s="12">
        <v>7.2200000000000006</v>
      </c>
    </row>
    <row r="41" spans="1:27" x14ac:dyDescent="0.2">
      <c r="A41" s="8" t="s">
        <v>44</v>
      </c>
      <c r="B41" s="5">
        <f t="shared" ca="1" si="7"/>
        <v>13</v>
      </c>
      <c r="C41" s="4">
        <v>148.1</v>
      </c>
      <c r="D41" s="4">
        <v>108.5</v>
      </c>
      <c r="E41" s="5">
        <f t="shared" si="8"/>
        <v>75.5</v>
      </c>
      <c r="F41" s="4">
        <v>39.4</v>
      </c>
      <c r="G41" s="11">
        <v>-2.2269786735718355</v>
      </c>
      <c r="H41" s="4">
        <v>3.73</v>
      </c>
      <c r="I41" s="4">
        <v>3.71</v>
      </c>
      <c r="J41" s="6">
        <f t="shared" si="13"/>
        <v>3.71</v>
      </c>
      <c r="K41" s="4">
        <v>2.64</v>
      </c>
      <c r="L41" s="6">
        <f t="shared" si="9"/>
        <v>2.64</v>
      </c>
      <c r="M41" s="4">
        <v>2.76</v>
      </c>
      <c r="N41" s="6">
        <f t="shared" si="10"/>
        <v>2.76</v>
      </c>
      <c r="O41" s="4">
        <v>36.9</v>
      </c>
      <c r="P41" s="4">
        <v>32.9</v>
      </c>
      <c r="Q41" s="6">
        <f t="shared" si="11"/>
        <v>36.9</v>
      </c>
      <c r="R41" s="6">
        <f t="shared" si="12"/>
        <v>32.9</v>
      </c>
      <c r="S41" s="12">
        <v>755</v>
      </c>
      <c r="T41" s="12">
        <v>64.599999999999994</v>
      </c>
      <c r="U41" s="12">
        <v>2</v>
      </c>
      <c r="V41" s="12">
        <v>2.6</v>
      </c>
      <c r="W41" s="12">
        <v>21.6</v>
      </c>
      <c r="X41" s="12">
        <v>5.6</v>
      </c>
      <c r="Y41" s="12">
        <v>6.2200000000000006</v>
      </c>
      <c r="Z41" s="12">
        <v>9.6</v>
      </c>
      <c r="AA41" s="12">
        <v>0.52</v>
      </c>
    </row>
    <row r="42" spans="1:27" x14ac:dyDescent="0.2">
      <c r="A42" s="8">
        <v>40320</v>
      </c>
      <c r="B42" s="5">
        <f t="shared" ca="1" si="7"/>
        <v>13</v>
      </c>
      <c r="C42" s="4">
        <v>144.80000000000001</v>
      </c>
      <c r="D42" s="4">
        <v>110</v>
      </c>
      <c r="E42" s="5">
        <f t="shared" si="8"/>
        <v>77</v>
      </c>
      <c r="F42" s="4">
        <v>38.4</v>
      </c>
      <c r="G42" s="11">
        <v>-0.8</v>
      </c>
      <c r="H42" s="4">
        <v>3.7</v>
      </c>
      <c r="I42" s="4">
        <v>3.65</v>
      </c>
      <c r="J42" s="6">
        <f t="shared" si="13"/>
        <v>3.65</v>
      </c>
      <c r="K42" s="4">
        <v>2.68</v>
      </c>
      <c r="L42" s="6">
        <f t="shared" si="9"/>
        <v>2.68</v>
      </c>
      <c r="M42" s="4">
        <v>2.62</v>
      </c>
      <c r="N42" s="6">
        <f t="shared" si="10"/>
        <v>2.62</v>
      </c>
      <c r="O42" s="4">
        <v>39.700000000000003</v>
      </c>
      <c r="P42" s="4">
        <v>41.5</v>
      </c>
      <c r="Q42" s="6">
        <f t="shared" si="11"/>
        <v>41.5</v>
      </c>
      <c r="R42" s="6">
        <f t="shared" si="12"/>
        <v>39.700000000000003</v>
      </c>
      <c r="S42" s="12">
        <v>763.8</v>
      </c>
      <c r="T42" s="12">
        <v>46.6</v>
      </c>
      <c r="U42" s="12">
        <v>2.4</v>
      </c>
      <c r="V42" s="12">
        <v>1.4</v>
      </c>
      <c r="W42" s="12">
        <v>13.4</v>
      </c>
      <c r="X42" s="12">
        <v>4.8</v>
      </c>
      <c r="Y42" s="12">
        <v>5.0200000000000005</v>
      </c>
      <c r="Z42" s="12">
        <v>3.4</v>
      </c>
      <c r="AA42" s="12">
        <v>0</v>
      </c>
    </row>
    <row r="43" spans="1:27" x14ac:dyDescent="0.2">
      <c r="A43" s="8" t="s">
        <v>61</v>
      </c>
      <c r="B43" s="5">
        <f t="shared" ca="1" si="7"/>
        <v>13</v>
      </c>
      <c r="C43" s="4">
        <v>153</v>
      </c>
      <c r="D43" s="4">
        <v>112.8</v>
      </c>
      <c r="E43" s="5">
        <f t="shared" si="8"/>
        <v>79.8</v>
      </c>
      <c r="F43" s="4">
        <v>36.5</v>
      </c>
      <c r="G43" s="11">
        <v>-0.4</v>
      </c>
      <c r="H43" s="4">
        <v>3.54</v>
      </c>
      <c r="I43" s="4">
        <v>3.43</v>
      </c>
      <c r="J43" s="6">
        <f t="shared" si="13"/>
        <v>3.43</v>
      </c>
      <c r="K43" s="4">
        <v>2.5499999999999998</v>
      </c>
      <c r="L43" s="6">
        <f t="shared" si="9"/>
        <v>2.5499999999999998</v>
      </c>
      <c r="M43" s="4">
        <v>2.54</v>
      </c>
      <c r="N43" s="6">
        <f t="shared" si="10"/>
        <v>2.54</v>
      </c>
      <c r="O43" s="4">
        <v>42</v>
      </c>
      <c r="P43" s="4">
        <v>40.700000000000003</v>
      </c>
      <c r="Q43" s="6">
        <f t="shared" si="11"/>
        <v>42</v>
      </c>
      <c r="R43" s="6">
        <f t="shared" si="12"/>
        <v>40.700000000000003</v>
      </c>
      <c r="S43" s="12">
        <v>928</v>
      </c>
      <c r="T43" s="12">
        <v>67.400000000000006</v>
      </c>
      <c r="U43" s="12">
        <v>1.8</v>
      </c>
      <c r="V43" s="12">
        <v>2.6</v>
      </c>
      <c r="W43" s="12">
        <v>17.8</v>
      </c>
      <c r="X43" s="12">
        <v>5.2</v>
      </c>
      <c r="Y43" s="12">
        <v>6.2999999999999989</v>
      </c>
      <c r="Z43" s="12">
        <v>5</v>
      </c>
      <c r="AA43" s="12">
        <v>0.44000000000000006</v>
      </c>
    </row>
    <row r="44" spans="1:27" x14ac:dyDescent="0.2">
      <c r="A44" s="8">
        <v>40315</v>
      </c>
      <c r="B44" s="5">
        <f t="shared" ca="1" si="7"/>
        <v>13</v>
      </c>
      <c r="C44" s="4">
        <v>151</v>
      </c>
      <c r="D44" s="4">
        <v>111.5</v>
      </c>
      <c r="E44" s="5">
        <f t="shared" si="8"/>
        <v>78.5</v>
      </c>
      <c r="F44" s="4">
        <v>42.3</v>
      </c>
      <c r="G44" s="11">
        <v>-1.739277097257883</v>
      </c>
      <c r="H44" s="4">
        <v>3.75</v>
      </c>
      <c r="I44" s="4">
        <v>3.65</v>
      </c>
      <c r="J44" s="6">
        <f t="shared" si="13"/>
        <v>3.65</v>
      </c>
      <c r="K44" s="4">
        <v>2.5299999999999998</v>
      </c>
      <c r="L44" s="6">
        <f t="shared" si="9"/>
        <v>2.5299999999999998</v>
      </c>
      <c r="M44" s="4">
        <v>2.5499999999999998</v>
      </c>
      <c r="N44" s="6">
        <f t="shared" si="10"/>
        <v>2.5499999999999998</v>
      </c>
      <c r="O44" s="4">
        <v>32.200000000000003</v>
      </c>
      <c r="P44" s="4">
        <v>35.1</v>
      </c>
      <c r="Q44" s="6">
        <f t="shared" si="11"/>
        <v>35.1</v>
      </c>
      <c r="R44" s="6">
        <f t="shared" si="12"/>
        <v>32.200000000000003</v>
      </c>
      <c r="S44" s="12">
        <v>866.33333333333337</v>
      </c>
      <c r="T44" s="12">
        <v>91.166666666666671</v>
      </c>
      <c r="U44" s="12">
        <v>3</v>
      </c>
      <c r="V44" s="12">
        <v>2.6666666666666665</v>
      </c>
      <c r="W44" s="12">
        <v>33</v>
      </c>
      <c r="X44" s="12">
        <v>8.8333333333333339</v>
      </c>
      <c r="Y44" s="12">
        <v>8.7000000000000011</v>
      </c>
      <c r="Z44" s="12">
        <v>14.5</v>
      </c>
      <c r="AA44" s="12">
        <v>2.6</v>
      </c>
    </row>
    <row r="45" spans="1:27" x14ac:dyDescent="0.2">
      <c r="A45" s="8" t="s">
        <v>64</v>
      </c>
      <c r="B45" s="5">
        <f t="shared" ca="1" si="7"/>
        <v>13</v>
      </c>
      <c r="C45" s="4">
        <v>147.5</v>
      </c>
      <c r="D45" s="4">
        <v>108.3</v>
      </c>
      <c r="E45" s="5">
        <f t="shared" si="8"/>
        <v>75.3</v>
      </c>
      <c r="F45" s="4">
        <v>38.4</v>
      </c>
      <c r="G45" s="11">
        <v>-2.329369622944796</v>
      </c>
      <c r="H45" s="4">
        <v>3.75</v>
      </c>
      <c r="I45" s="4">
        <v>3.71</v>
      </c>
      <c r="J45" s="6">
        <f t="shared" si="13"/>
        <v>3.71</v>
      </c>
      <c r="K45" s="4">
        <v>2.7</v>
      </c>
      <c r="L45" s="6">
        <f t="shared" si="9"/>
        <v>2.7</v>
      </c>
      <c r="M45" s="4">
        <v>2.46</v>
      </c>
      <c r="N45" s="6">
        <f t="shared" si="10"/>
        <v>2.46</v>
      </c>
      <c r="O45" s="4">
        <v>31.9</v>
      </c>
      <c r="P45" s="4">
        <v>30.9</v>
      </c>
      <c r="Q45" s="6">
        <f t="shared" si="11"/>
        <v>31.9</v>
      </c>
      <c r="R45" s="6">
        <f t="shared" si="12"/>
        <v>30.9</v>
      </c>
      <c r="S45" s="12">
        <v>749</v>
      </c>
      <c r="T45" s="12">
        <v>56.166666666666664</v>
      </c>
      <c r="U45" s="12">
        <v>3</v>
      </c>
      <c r="V45" s="12">
        <v>3.3333333333333335</v>
      </c>
      <c r="W45" s="12">
        <v>24.833333333333332</v>
      </c>
      <c r="X45" s="12">
        <v>9.3333333333333339</v>
      </c>
      <c r="Y45" s="12">
        <v>8.6166666666666671</v>
      </c>
      <c r="Z45" s="12">
        <v>8.8333333333333339</v>
      </c>
      <c r="AA45" s="12">
        <v>1</v>
      </c>
    </row>
    <row r="46" spans="1:27" x14ac:dyDescent="0.2">
      <c r="A46" s="8" t="s">
        <v>65</v>
      </c>
      <c r="B46" s="5">
        <f t="shared" ca="1" si="7"/>
        <v>13</v>
      </c>
      <c r="C46" s="4">
        <v>142.19999999999999</v>
      </c>
      <c r="D46" s="4">
        <v>107.9</v>
      </c>
      <c r="E46" s="5">
        <f t="shared" si="8"/>
        <v>74.900000000000006</v>
      </c>
      <c r="F46" s="4">
        <v>35.6</v>
      </c>
      <c r="G46" s="11">
        <v>-2.4605749667785712</v>
      </c>
      <c r="H46" s="4">
        <v>3.61</v>
      </c>
      <c r="I46" s="4">
        <v>3.62</v>
      </c>
      <c r="J46" s="6">
        <f t="shared" si="13"/>
        <v>3.61</v>
      </c>
      <c r="K46" s="4">
        <v>2.42</v>
      </c>
      <c r="L46" s="6">
        <f t="shared" si="9"/>
        <v>2.42</v>
      </c>
      <c r="M46" s="4">
        <v>2.4</v>
      </c>
      <c r="N46" s="6">
        <f t="shared" si="10"/>
        <v>2.4</v>
      </c>
      <c r="O46" s="4">
        <v>37.799999999999997</v>
      </c>
      <c r="P46" s="4">
        <v>35.9</v>
      </c>
      <c r="Q46" s="6">
        <f t="shared" si="11"/>
        <v>37.799999999999997</v>
      </c>
      <c r="R46" s="6">
        <f t="shared" si="12"/>
        <v>35.9</v>
      </c>
      <c r="S46" s="12">
        <v>748.6</v>
      </c>
      <c r="T46" s="12">
        <v>42.8</v>
      </c>
      <c r="U46" s="12">
        <v>2.2000000000000002</v>
      </c>
      <c r="V46" s="12">
        <v>1.8</v>
      </c>
      <c r="W46" s="12">
        <v>27.8</v>
      </c>
      <c r="X46" s="12">
        <v>9.6</v>
      </c>
      <c r="Y46" s="12">
        <v>10.02</v>
      </c>
      <c r="Z46" s="12">
        <v>10.6</v>
      </c>
      <c r="AA46" s="12">
        <v>1.3199999999999998</v>
      </c>
    </row>
    <row r="47" spans="1:27" x14ac:dyDescent="0.2">
      <c r="A47" s="8" t="s">
        <v>26</v>
      </c>
      <c r="B47" s="5">
        <f t="shared" ca="1" si="7"/>
        <v>13</v>
      </c>
      <c r="C47" s="4">
        <v>149.69999999999999</v>
      </c>
      <c r="D47" s="4">
        <v>110.6</v>
      </c>
      <c r="E47" s="5">
        <f t="shared" si="8"/>
        <v>77.599999999999994</v>
      </c>
      <c r="F47" s="4">
        <v>33.299999999999997</v>
      </c>
      <c r="G47" s="11">
        <v>-2.3356215439627537</v>
      </c>
      <c r="H47" s="4">
        <v>3.74</v>
      </c>
      <c r="I47" s="4">
        <v>3.7</v>
      </c>
      <c r="J47" s="6">
        <f t="shared" si="13"/>
        <v>3.7</v>
      </c>
      <c r="K47" s="4">
        <v>2.57</v>
      </c>
      <c r="L47" s="6">
        <f t="shared" si="9"/>
        <v>2.57</v>
      </c>
      <c r="M47" s="4">
        <v>2.5299999999999998</v>
      </c>
      <c r="N47" s="6">
        <f t="shared" si="10"/>
        <v>2.5299999999999998</v>
      </c>
      <c r="O47" s="4">
        <v>39.9</v>
      </c>
      <c r="P47" s="4">
        <v>43.9</v>
      </c>
      <c r="Q47" s="6">
        <f t="shared" si="11"/>
        <v>43.9</v>
      </c>
      <c r="R47" s="6">
        <f t="shared" si="12"/>
        <v>39.9</v>
      </c>
      <c r="S47" s="12">
        <v>927.83333333333337</v>
      </c>
      <c r="T47" s="12">
        <v>92.833333333333329</v>
      </c>
      <c r="U47" s="12">
        <v>3.1666666666666665</v>
      </c>
      <c r="V47" s="12">
        <v>3.6666666666666665</v>
      </c>
      <c r="W47" s="12">
        <v>29.5</v>
      </c>
      <c r="X47" s="12">
        <v>8.8333333333333339</v>
      </c>
      <c r="Y47" s="12">
        <v>9.1666666666666679</v>
      </c>
      <c r="Z47" s="12">
        <v>9.1666666666666661</v>
      </c>
      <c r="AA47" s="12">
        <v>0.41666666666666669</v>
      </c>
    </row>
    <row r="48" spans="1:27" x14ac:dyDescent="0.2">
      <c r="A48" s="8" t="s">
        <v>32</v>
      </c>
      <c r="B48" s="5">
        <f t="shared" ca="1" si="7"/>
        <v>13</v>
      </c>
      <c r="C48" s="4">
        <v>161.80000000000001</v>
      </c>
      <c r="D48" s="4">
        <v>114.9</v>
      </c>
      <c r="E48" s="5">
        <f t="shared" si="8"/>
        <v>81.900000000000006</v>
      </c>
      <c r="F48" s="4">
        <v>45.9</v>
      </c>
      <c r="G48" s="11">
        <v>-1.4405685135065269</v>
      </c>
      <c r="H48" s="4">
        <v>3.66</v>
      </c>
      <c r="I48" s="4">
        <v>3.63</v>
      </c>
      <c r="J48" s="6">
        <f t="shared" si="13"/>
        <v>3.63</v>
      </c>
      <c r="K48" s="4">
        <v>2.36</v>
      </c>
      <c r="L48" s="6">
        <f t="shared" si="9"/>
        <v>2.36</v>
      </c>
      <c r="M48" s="4">
        <v>2.42</v>
      </c>
      <c r="N48" s="6">
        <f t="shared" si="10"/>
        <v>2.42</v>
      </c>
      <c r="O48" s="4">
        <v>33.1</v>
      </c>
      <c r="P48" s="4">
        <v>34.700000000000003</v>
      </c>
      <c r="Q48" s="6">
        <f t="shared" si="11"/>
        <v>34.700000000000003</v>
      </c>
      <c r="R48" s="6">
        <f t="shared" si="12"/>
        <v>33.1</v>
      </c>
      <c r="S48" s="12">
        <v>860.8</v>
      </c>
      <c r="T48" s="12">
        <v>66.400000000000006</v>
      </c>
      <c r="U48" s="12">
        <v>2.6</v>
      </c>
      <c r="V48" s="12">
        <v>1.8</v>
      </c>
      <c r="W48" s="12">
        <v>34.200000000000003</v>
      </c>
      <c r="X48" s="12">
        <v>11</v>
      </c>
      <c r="Y48" s="12">
        <v>11.96</v>
      </c>
      <c r="Z48" s="12">
        <v>11.2</v>
      </c>
      <c r="AA48" s="12">
        <v>9.3199999999999985</v>
      </c>
    </row>
    <row r="49" spans="1:27" x14ac:dyDescent="0.2">
      <c r="A49" s="8" t="s">
        <v>36</v>
      </c>
      <c r="B49" s="5">
        <f t="shared" ca="1" si="7"/>
        <v>13</v>
      </c>
      <c r="C49" s="4">
        <v>140.9</v>
      </c>
      <c r="D49" s="4">
        <v>107.2</v>
      </c>
      <c r="E49" s="5">
        <f t="shared" si="8"/>
        <v>74.2</v>
      </c>
      <c r="F49" s="4">
        <v>32.9</v>
      </c>
      <c r="G49" s="11">
        <v>-0.8</v>
      </c>
      <c r="H49" s="4">
        <v>4.17</v>
      </c>
      <c r="I49" s="4">
        <v>3.95</v>
      </c>
      <c r="J49" s="6">
        <f t="shared" si="13"/>
        <v>3.95</v>
      </c>
      <c r="K49" s="4">
        <v>2.61</v>
      </c>
      <c r="L49" s="6">
        <f t="shared" si="9"/>
        <v>2.61</v>
      </c>
      <c r="M49" s="4">
        <v>2.59</v>
      </c>
      <c r="N49" s="6">
        <f t="shared" si="10"/>
        <v>2.59</v>
      </c>
      <c r="O49" s="4">
        <v>37</v>
      </c>
      <c r="P49" s="4">
        <v>35.4</v>
      </c>
      <c r="Q49" s="6">
        <f t="shared" si="11"/>
        <v>37</v>
      </c>
      <c r="R49" s="6">
        <f t="shared" si="12"/>
        <v>35.4</v>
      </c>
      <c r="S49" s="12">
        <v>780.33333333333337</v>
      </c>
      <c r="T49" s="12">
        <v>63.166666666666664</v>
      </c>
      <c r="U49" s="12">
        <v>1.8333333333333333</v>
      </c>
      <c r="V49" s="12">
        <v>2.6666666666666665</v>
      </c>
      <c r="W49" s="12">
        <v>18.833333333333332</v>
      </c>
      <c r="X49" s="12">
        <v>6.5</v>
      </c>
      <c r="Y49" s="12">
        <v>6.05</v>
      </c>
      <c r="Z49" s="12">
        <v>6.5</v>
      </c>
      <c r="AA49" s="12">
        <v>1.6333333333333335</v>
      </c>
    </row>
    <row r="50" spans="1:27" x14ac:dyDescent="0.2">
      <c r="A50" s="8">
        <v>40591</v>
      </c>
      <c r="B50" s="5">
        <f t="shared" ca="1" si="7"/>
        <v>13</v>
      </c>
      <c r="C50" s="4">
        <v>136.80000000000001</v>
      </c>
      <c r="D50" s="4">
        <v>105</v>
      </c>
      <c r="E50" s="5">
        <f t="shared" si="8"/>
        <v>72</v>
      </c>
      <c r="F50" s="4">
        <v>29.6</v>
      </c>
      <c r="G50" s="11">
        <v>-3.0544877370934298</v>
      </c>
      <c r="H50" s="4">
        <v>3.75</v>
      </c>
      <c r="I50" s="4">
        <v>3.69</v>
      </c>
      <c r="J50" s="6">
        <f t="shared" si="13"/>
        <v>3.69</v>
      </c>
      <c r="K50" s="4">
        <v>2.5099999999999998</v>
      </c>
      <c r="L50" s="6">
        <f t="shared" si="9"/>
        <v>2.5099999999999998</v>
      </c>
      <c r="M50" s="4">
        <v>2.4900000000000002</v>
      </c>
      <c r="N50" s="6">
        <f t="shared" si="10"/>
        <v>2.4900000000000002</v>
      </c>
      <c r="O50" s="4">
        <v>33.6</v>
      </c>
      <c r="P50" s="4">
        <v>31.9</v>
      </c>
      <c r="Q50" s="6">
        <f t="shared" si="11"/>
        <v>33.6</v>
      </c>
      <c r="R50" s="6">
        <f t="shared" si="12"/>
        <v>31.9</v>
      </c>
      <c r="S50" s="12">
        <v>960</v>
      </c>
      <c r="T50" s="12">
        <v>79.25</v>
      </c>
      <c r="U50" s="12">
        <v>2.5</v>
      </c>
      <c r="V50" s="12">
        <v>2.25</v>
      </c>
      <c r="W50" s="12">
        <v>22.75</v>
      </c>
      <c r="X50" s="12">
        <v>8.5</v>
      </c>
      <c r="Y50" s="12">
        <v>10.625</v>
      </c>
      <c r="Z50" s="12">
        <v>6.25</v>
      </c>
      <c r="AA50" s="12">
        <v>0.82499999999999996</v>
      </c>
    </row>
    <row r="51" spans="1:27" x14ac:dyDescent="0.2">
      <c r="A51" s="8">
        <v>40319</v>
      </c>
      <c r="B51" s="5">
        <f t="shared" ca="1" si="7"/>
        <v>13</v>
      </c>
      <c r="C51" s="4">
        <v>142.5</v>
      </c>
      <c r="D51" s="4">
        <v>107</v>
      </c>
      <c r="E51" s="5">
        <f t="shared" si="8"/>
        <v>74</v>
      </c>
      <c r="F51" s="4">
        <v>37.200000000000003</v>
      </c>
      <c r="G51" s="11">
        <v>-2.3201483616843568</v>
      </c>
      <c r="H51" s="4">
        <v>3.66</v>
      </c>
      <c r="I51" s="4">
        <v>3.7</v>
      </c>
      <c r="J51" s="6">
        <f t="shared" si="13"/>
        <v>3.66</v>
      </c>
      <c r="K51" s="4">
        <v>2.68</v>
      </c>
      <c r="L51" s="6">
        <f t="shared" si="9"/>
        <v>2.68</v>
      </c>
      <c r="M51" s="4">
        <v>2.5299999999999998</v>
      </c>
      <c r="N51" s="6">
        <f t="shared" si="10"/>
        <v>2.5299999999999998</v>
      </c>
      <c r="O51" s="4">
        <v>32.299999999999997</v>
      </c>
      <c r="P51" s="4">
        <v>29.1</v>
      </c>
      <c r="Q51" s="6">
        <f t="shared" si="11"/>
        <v>32.299999999999997</v>
      </c>
      <c r="R51" s="6">
        <f t="shared" si="12"/>
        <v>29.1</v>
      </c>
      <c r="S51" s="12">
        <v>835.83333333333337</v>
      </c>
      <c r="T51" s="12">
        <v>114.33333333333333</v>
      </c>
      <c r="U51" s="12">
        <v>5</v>
      </c>
      <c r="V51" s="12">
        <v>5.5</v>
      </c>
      <c r="W51" s="12">
        <v>22.666666666666668</v>
      </c>
      <c r="X51" s="12">
        <v>7.666666666666667</v>
      </c>
      <c r="Y51" s="12">
        <v>7.4833333333333343</v>
      </c>
      <c r="Z51" s="12">
        <v>7.5</v>
      </c>
      <c r="AA51" s="12">
        <v>2.3333333333333335</v>
      </c>
    </row>
    <row r="52" spans="1:27" x14ac:dyDescent="0.2">
      <c r="A52" s="8" t="s">
        <v>45</v>
      </c>
      <c r="B52" s="5">
        <f t="shared" ca="1" si="7"/>
        <v>14</v>
      </c>
      <c r="C52" s="4">
        <v>149.5</v>
      </c>
      <c r="D52" s="4">
        <v>110.5</v>
      </c>
      <c r="E52" s="5">
        <f t="shared" si="8"/>
        <v>77.5</v>
      </c>
      <c r="F52" s="4">
        <v>41.8</v>
      </c>
      <c r="G52" s="11">
        <v>-1.747392666390029</v>
      </c>
      <c r="H52" s="4">
        <v>3.63</v>
      </c>
      <c r="I52" s="4">
        <v>3.58</v>
      </c>
      <c r="J52" s="6">
        <f t="shared" si="13"/>
        <v>3.58</v>
      </c>
      <c r="K52" s="4">
        <v>2.4</v>
      </c>
      <c r="L52" s="6">
        <f t="shared" si="9"/>
        <v>2.4</v>
      </c>
      <c r="M52" s="4">
        <v>2.5099999999999998</v>
      </c>
      <c r="N52" s="6">
        <f t="shared" si="10"/>
        <v>2.5099999999999998</v>
      </c>
      <c r="O52" s="4">
        <v>37</v>
      </c>
      <c r="P52" s="4">
        <v>38.200000000000003</v>
      </c>
      <c r="Q52" s="6">
        <f t="shared" si="11"/>
        <v>38.200000000000003</v>
      </c>
      <c r="R52" s="6">
        <f t="shared" si="12"/>
        <v>37</v>
      </c>
      <c r="S52" s="12">
        <v>691.33333333333337</v>
      </c>
      <c r="T52" s="12">
        <v>62.166666666666664</v>
      </c>
      <c r="U52" s="12">
        <v>1</v>
      </c>
      <c r="V52" s="12">
        <v>2</v>
      </c>
      <c r="W52" s="12">
        <v>28.833333333333332</v>
      </c>
      <c r="X52" s="12">
        <v>6.5</v>
      </c>
      <c r="Y52" s="12">
        <v>7.5999999999999988</v>
      </c>
      <c r="Z52" s="12">
        <v>11.333333333333334</v>
      </c>
      <c r="AA52" s="12">
        <v>0.81666666666666676</v>
      </c>
    </row>
    <row r="53" spans="1:27" x14ac:dyDescent="0.2">
      <c r="A53" s="8" t="s">
        <v>51</v>
      </c>
      <c r="B53" s="5">
        <f t="shared" ca="1" si="7"/>
        <v>13</v>
      </c>
      <c r="C53" s="4">
        <v>157.5</v>
      </c>
      <c r="D53" s="4">
        <v>106.3</v>
      </c>
      <c r="E53" s="5">
        <f t="shared" si="8"/>
        <v>73.3</v>
      </c>
      <c r="F53" s="4">
        <v>41.8</v>
      </c>
      <c r="G53" s="11">
        <v>-2.8355540528222836</v>
      </c>
      <c r="H53" s="4">
        <v>3.71</v>
      </c>
      <c r="I53" s="4">
        <v>3.69</v>
      </c>
      <c r="J53" s="6">
        <f t="shared" si="13"/>
        <v>3.69</v>
      </c>
      <c r="K53" s="4">
        <v>2.64</v>
      </c>
      <c r="L53" s="6">
        <f t="shared" si="9"/>
        <v>2.64</v>
      </c>
      <c r="M53" s="4">
        <v>2.56</v>
      </c>
      <c r="N53" s="6">
        <f t="shared" si="10"/>
        <v>2.56</v>
      </c>
      <c r="O53" s="4">
        <v>31.8</v>
      </c>
      <c r="P53" s="4">
        <v>31.4</v>
      </c>
      <c r="Q53" s="6">
        <f t="shared" si="11"/>
        <v>31.8</v>
      </c>
      <c r="R53" s="6">
        <f t="shared" si="12"/>
        <v>31.4</v>
      </c>
      <c r="S53" s="12">
        <v>911</v>
      </c>
      <c r="T53" s="12">
        <v>59</v>
      </c>
      <c r="U53" s="12">
        <v>1.4</v>
      </c>
      <c r="V53" s="12">
        <v>3</v>
      </c>
      <c r="W53" s="12">
        <v>17.600000000000001</v>
      </c>
      <c r="X53" s="12">
        <v>7.4</v>
      </c>
      <c r="Y53" s="12">
        <v>8.16</v>
      </c>
      <c r="Z53" s="12">
        <v>6</v>
      </c>
      <c r="AA53" s="12">
        <v>0.7</v>
      </c>
    </row>
    <row r="54" spans="1:27" x14ac:dyDescent="0.2">
      <c r="A54" s="8" t="s">
        <v>59</v>
      </c>
      <c r="B54" s="5">
        <f t="shared" ca="1" si="7"/>
        <v>13</v>
      </c>
      <c r="C54" s="4">
        <v>155.1</v>
      </c>
      <c r="D54" s="4">
        <v>113.6</v>
      </c>
      <c r="E54" s="5">
        <f t="shared" si="8"/>
        <v>80.599999999999994</v>
      </c>
      <c r="F54" s="4">
        <v>41.9</v>
      </c>
      <c r="G54" s="11">
        <v>-1.5352024107076225</v>
      </c>
      <c r="H54" s="4">
        <v>3.87</v>
      </c>
      <c r="I54" s="4">
        <v>3.88</v>
      </c>
      <c r="J54" s="6">
        <f t="shared" si="13"/>
        <v>3.87</v>
      </c>
      <c r="K54" s="4">
        <v>2.56</v>
      </c>
      <c r="L54" s="6">
        <f t="shared" si="9"/>
        <v>2.56</v>
      </c>
      <c r="M54" s="4">
        <v>2.56</v>
      </c>
      <c r="N54" s="6">
        <f t="shared" si="10"/>
        <v>2.56</v>
      </c>
      <c r="O54" s="4">
        <v>32.799999999999997</v>
      </c>
      <c r="P54" s="4">
        <v>35</v>
      </c>
      <c r="Q54" s="6">
        <f t="shared" si="11"/>
        <v>35</v>
      </c>
      <c r="R54" s="6">
        <f t="shared" si="12"/>
        <v>32.799999999999997</v>
      </c>
      <c r="S54" s="12">
        <v>1031.75</v>
      </c>
      <c r="T54" s="12">
        <v>102.5</v>
      </c>
      <c r="U54" s="12">
        <v>3.25</v>
      </c>
      <c r="V54" s="12">
        <v>3.25</v>
      </c>
      <c r="W54" s="12">
        <v>11.5</v>
      </c>
      <c r="X54" s="12">
        <v>3.75</v>
      </c>
      <c r="Y54" s="12">
        <v>4.45</v>
      </c>
      <c r="Z54" s="12">
        <v>4.25</v>
      </c>
      <c r="AA54" s="12">
        <v>0</v>
      </c>
    </row>
    <row r="55" spans="1:27" x14ac:dyDescent="0.2">
      <c r="A55" s="8" t="s">
        <v>68</v>
      </c>
      <c r="B55" s="5">
        <f t="shared" ca="1" si="7"/>
        <v>13</v>
      </c>
      <c r="C55" s="4">
        <v>144.80000000000001</v>
      </c>
      <c r="D55" s="4">
        <v>108.4</v>
      </c>
      <c r="E55" s="5">
        <f t="shared" si="8"/>
        <v>75.400000000000006</v>
      </c>
      <c r="F55" s="4">
        <v>38</v>
      </c>
      <c r="G55" s="11">
        <v>-2.3316071206693163</v>
      </c>
      <c r="H55" s="4">
        <v>3.89</v>
      </c>
      <c r="I55" s="4">
        <v>3.91</v>
      </c>
      <c r="J55" s="6">
        <f t="shared" si="13"/>
        <v>3.89</v>
      </c>
      <c r="K55" s="4">
        <v>2.68</v>
      </c>
      <c r="L55" s="6">
        <f t="shared" si="9"/>
        <v>2.68</v>
      </c>
      <c r="M55" s="4">
        <v>2.52</v>
      </c>
      <c r="N55" s="6">
        <f t="shared" si="10"/>
        <v>2.52</v>
      </c>
      <c r="O55" s="4">
        <v>24.7</v>
      </c>
      <c r="P55" s="4">
        <v>27.3</v>
      </c>
      <c r="Q55" s="6">
        <f t="shared" si="11"/>
        <v>27.3</v>
      </c>
      <c r="R55" s="6">
        <f t="shared" si="12"/>
        <v>24.7</v>
      </c>
      <c r="S55" s="12">
        <v>913</v>
      </c>
      <c r="T55" s="12">
        <v>63</v>
      </c>
      <c r="U55" s="12">
        <v>1.3333333333333333</v>
      </c>
      <c r="V55" s="12">
        <v>2.3333333333333335</v>
      </c>
      <c r="W55" s="12">
        <v>21.666666666666668</v>
      </c>
      <c r="X55" s="12">
        <v>10</v>
      </c>
      <c r="Y55" s="12">
        <v>10.833333333333334</v>
      </c>
      <c r="Z55" s="12">
        <v>6</v>
      </c>
      <c r="AA55" s="12">
        <v>1.8</v>
      </c>
    </row>
    <row r="56" spans="1:27" x14ac:dyDescent="0.2">
      <c r="A56" s="8" t="s">
        <v>38</v>
      </c>
      <c r="B56" s="5">
        <f t="shared" ca="1" si="7"/>
        <v>13</v>
      </c>
      <c r="C56" s="4">
        <v>144</v>
      </c>
      <c r="D56" s="4">
        <v>107.2</v>
      </c>
      <c r="E56" s="5">
        <f t="shared" si="8"/>
        <v>74.2</v>
      </c>
      <c r="F56" s="4">
        <v>35.1</v>
      </c>
      <c r="G56" s="11">
        <v>-2.3356215439627537</v>
      </c>
      <c r="H56" s="4">
        <v>3.6</v>
      </c>
      <c r="I56" s="4">
        <v>3.59</v>
      </c>
      <c r="J56" s="6">
        <f t="shared" si="13"/>
        <v>3.59</v>
      </c>
      <c r="K56" s="4">
        <v>2.56</v>
      </c>
      <c r="L56" s="6">
        <f t="shared" si="9"/>
        <v>2.56</v>
      </c>
      <c r="M56" s="4">
        <v>2.46</v>
      </c>
      <c r="N56" s="6">
        <f t="shared" si="10"/>
        <v>2.46</v>
      </c>
      <c r="O56" s="4">
        <v>36.700000000000003</v>
      </c>
      <c r="P56" s="4">
        <v>36.9</v>
      </c>
      <c r="Q56" s="6">
        <f t="shared" si="11"/>
        <v>36.9</v>
      </c>
      <c r="R56" s="6">
        <f t="shared" si="12"/>
        <v>36.700000000000003</v>
      </c>
      <c r="S56" s="12">
        <v>1089.8</v>
      </c>
      <c r="T56" s="12">
        <v>83.2</v>
      </c>
      <c r="U56" s="12">
        <v>0.6</v>
      </c>
      <c r="V56" s="12">
        <v>4.4000000000000004</v>
      </c>
      <c r="W56" s="12">
        <v>19.8</v>
      </c>
      <c r="X56" s="12">
        <v>5.6</v>
      </c>
      <c r="Y56" s="12">
        <v>5.64</v>
      </c>
      <c r="Z56" s="12">
        <v>5.8</v>
      </c>
      <c r="AA56" s="12">
        <v>0.88000000000000012</v>
      </c>
    </row>
    <row r="57" spans="1:27" x14ac:dyDescent="0.2">
      <c r="A57" s="8" t="s">
        <v>33</v>
      </c>
      <c r="B57" s="5">
        <f t="shared" ca="1" si="7"/>
        <v>13</v>
      </c>
      <c r="C57" s="4">
        <v>148.9</v>
      </c>
      <c r="D57" s="4">
        <v>111.7</v>
      </c>
      <c r="E57" s="5">
        <f t="shared" si="8"/>
        <v>78.7</v>
      </c>
      <c r="F57" s="4">
        <v>35.4</v>
      </c>
      <c r="G57" s="11">
        <v>-1.989469853534823</v>
      </c>
      <c r="H57" s="4">
        <v>3.59</v>
      </c>
      <c r="I57" s="4">
        <v>3.54</v>
      </c>
      <c r="J57" s="6">
        <f t="shared" si="13"/>
        <v>3.54</v>
      </c>
      <c r="K57" s="4">
        <v>2.34</v>
      </c>
      <c r="L57" s="6">
        <f t="shared" si="9"/>
        <v>2.34</v>
      </c>
      <c r="M57" s="4">
        <v>2.38</v>
      </c>
      <c r="N57" s="6">
        <f t="shared" si="10"/>
        <v>2.38</v>
      </c>
      <c r="O57" s="4">
        <v>38.299999999999997</v>
      </c>
      <c r="P57" s="4">
        <v>39.9</v>
      </c>
      <c r="Q57" s="6">
        <f t="shared" si="11"/>
        <v>39.9</v>
      </c>
      <c r="R57" s="6">
        <f t="shared" si="12"/>
        <v>38.299999999999997</v>
      </c>
      <c r="S57" s="12">
        <v>869.83333333333337</v>
      </c>
      <c r="T57" s="12">
        <v>67.833333333333329</v>
      </c>
      <c r="U57" s="12">
        <v>2</v>
      </c>
      <c r="V57" s="12">
        <v>2.1666666666666665</v>
      </c>
      <c r="W57" s="12">
        <v>26.666666666666668</v>
      </c>
      <c r="X57" s="12">
        <v>7.333333333333333</v>
      </c>
      <c r="Y57" s="12">
        <v>8.4833333333333343</v>
      </c>
      <c r="Z57" s="12">
        <v>13.5</v>
      </c>
      <c r="AA57" s="12">
        <v>6.4166666666666652</v>
      </c>
    </row>
    <row r="58" spans="1:27" x14ac:dyDescent="0.2">
      <c r="A58" s="8" t="s">
        <v>37</v>
      </c>
      <c r="B58" s="5">
        <f t="shared" ca="1" si="7"/>
        <v>13</v>
      </c>
      <c r="C58" s="4">
        <v>136.30000000000001</v>
      </c>
      <c r="D58" s="4">
        <v>102.1</v>
      </c>
      <c r="E58" s="5">
        <f t="shared" si="8"/>
        <v>69.099999999999994</v>
      </c>
      <c r="F58" s="4">
        <v>30.8</v>
      </c>
      <c r="G58" s="11">
        <v>-3.108886468909283</v>
      </c>
      <c r="H58" s="4">
        <v>3.89</v>
      </c>
      <c r="I58" s="4">
        <v>3.78</v>
      </c>
      <c r="J58" s="6">
        <f t="shared" si="13"/>
        <v>3.78</v>
      </c>
      <c r="K58" s="4">
        <v>2.7</v>
      </c>
      <c r="L58" s="6">
        <f t="shared" si="9"/>
        <v>2.7</v>
      </c>
      <c r="M58" s="4">
        <v>2.64</v>
      </c>
      <c r="N58" s="6">
        <f t="shared" si="10"/>
        <v>2.64</v>
      </c>
      <c r="O58" s="4">
        <v>35.799999999999997</v>
      </c>
      <c r="P58" s="4">
        <v>35.299999999999997</v>
      </c>
      <c r="Q58" s="6">
        <f t="shared" si="11"/>
        <v>35.799999999999997</v>
      </c>
      <c r="R58" s="6">
        <f t="shared" si="12"/>
        <v>35.299999999999997</v>
      </c>
      <c r="S58" s="12">
        <v>1001.25</v>
      </c>
      <c r="T58" s="12">
        <v>100.5</v>
      </c>
      <c r="U58" s="12">
        <v>1.5</v>
      </c>
      <c r="V58" s="12">
        <v>3.75</v>
      </c>
      <c r="W58" s="12">
        <v>17.5</v>
      </c>
      <c r="X58" s="12">
        <v>6.5</v>
      </c>
      <c r="Y58" s="12">
        <v>7</v>
      </c>
      <c r="Z58" s="12">
        <v>3.75</v>
      </c>
      <c r="AA58" s="12">
        <v>0.625</v>
      </c>
    </row>
    <row r="59" spans="1:27" x14ac:dyDescent="0.2">
      <c r="A59" s="8">
        <v>40449</v>
      </c>
      <c r="B59" s="5">
        <f t="shared" ca="1" si="7"/>
        <v>13</v>
      </c>
      <c r="C59" s="4">
        <v>149</v>
      </c>
      <c r="D59" s="4">
        <v>111.2</v>
      </c>
      <c r="E59" s="5">
        <f t="shared" si="8"/>
        <v>78.2</v>
      </c>
      <c r="F59" s="4">
        <v>36.5</v>
      </c>
      <c r="G59" s="11">
        <v>-1.1933196345142285</v>
      </c>
      <c r="H59" s="4" t="s">
        <v>18</v>
      </c>
      <c r="I59" s="4">
        <v>3.45</v>
      </c>
      <c r="J59" s="6">
        <f t="shared" si="13"/>
        <v>3.45</v>
      </c>
      <c r="K59" s="4">
        <v>2.36</v>
      </c>
      <c r="L59" s="6">
        <f t="shared" si="9"/>
        <v>2.36</v>
      </c>
      <c r="M59" s="4">
        <v>2.4500000000000002</v>
      </c>
      <c r="N59" s="6">
        <f t="shared" si="10"/>
        <v>2.4500000000000002</v>
      </c>
      <c r="O59" s="4">
        <v>38.799999999999997</v>
      </c>
      <c r="P59" s="4">
        <v>34.9</v>
      </c>
      <c r="Q59" s="6">
        <f t="shared" si="11"/>
        <v>38.799999999999997</v>
      </c>
      <c r="R59" s="6">
        <f t="shared" si="12"/>
        <v>34.9</v>
      </c>
      <c r="S59" s="12">
        <v>940.33333333333337</v>
      </c>
      <c r="T59" s="12">
        <v>110.66666666666667</v>
      </c>
      <c r="U59" s="12">
        <v>2.5</v>
      </c>
      <c r="V59" s="12">
        <v>4.333333333333333</v>
      </c>
      <c r="W59" s="12">
        <v>17.333333333333332</v>
      </c>
      <c r="X59" s="12">
        <v>6.666666666666667</v>
      </c>
      <c r="Y59" s="12">
        <v>7.2166666666666659</v>
      </c>
      <c r="Z59" s="12">
        <v>1.1666666666666667</v>
      </c>
      <c r="AA59" s="12">
        <v>1.3833333333333335</v>
      </c>
    </row>
    <row r="60" spans="1:27" x14ac:dyDescent="0.2">
      <c r="A60" s="8" t="s">
        <v>46</v>
      </c>
      <c r="B60" s="5">
        <f t="shared" ca="1" si="7"/>
        <v>13</v>
      </c>
      <c r="C60" s="4">
        <v>139.19999999999999</v>
      </c>
      <c r="D60" s="4">
        <v>106</v>
      </c>
      <c r="E60" s="5">
        <f t="shared" si="8"/>
        <v>73</v>
      </c>
      <c r="F60" s="4">
        <v>30.8</v>
      </c>
      <c r="G60" s="11">
        <v>-2.7571691912096856</v>
      </c>
      <c r="H60" s="4">
        <v>3.63</v>
      </c>
      <c r="I60" s="4">
        <v>3.57</v>
      </c>
      <c r="J60" s="6">
        <f t="shared" si="13"/>
        <v>3.57</v>
      </c>
      <c r="K60" s="4">
        <v>2.4</v>
      </c>
      <c r="L60" s="6">
        <f t="shared" si="9"/>
        <v>2.4</v>
      </c>
      <c r="M60" s="4">
        <v>2.4500000000000002</v>
      </c>
      <c r="N60" s="6">
        <f t="shared" si="10"/>
        <v>2.4500000000000002</v>
      </c>
      <c r="O60" s="4">
        <v>41.4</v>
      </c>
      <c r="P60" s="4">
        <v>39.6</v>
      </c>
      <c r="Q60" s="6">
        <f t="shared" si="11"/>
        <v>41.4</v>
      </c>
      <c r="R60" s="6">
        <f t="shared" si="12"/>
        <v>39.6</v>
      </c>
      <c r="S60" s="12">
        <v>1135.75</v>
      </c>
      <c r="T60" s="12">
        <v>107</v>
      </c>
      <c r="U60" s="12">
        <v>2.5</v>
      </c>
      <c r="V60" s="12">
        <v>4.75</v>
      </c>
      <c r="W60" s="12">
        <v>22</v>
      </c>
      <c r="X60" s="12">
        <v>9.25</v>
      </c>
      <c r="Y60" s="12">
        <v>10.55</v>
      </c>
      <c r="Z60" s="12">
        <v>9.5</v>
      </c>
      <c r="AA60" s="12">
        <v>8.4</v>
      </c>
    </row>
    <row r="61" spans="1:27" x14ac:dyDescent="0.2">
      <c r="A61" s="8" t="s">
        <v>53</v>
      </c>
      <c r="B61" s="5">
        <f t="shared" ca="1" si="7"/>
        <v>13</v>
      </c>
      <c r="C61" s="4">
        <v>144.6</v>
      </c>
      <c r="D61" s="4">
        <v>111.6</v>
      </c>
      <c r="E61" s="5">
        <f t="shared" si="8"/>
        <v>78.599999999999994</v>
      </c>
      <c r="F61" s="4">
        <v>43.2</v>
      </c>
      <c r="G61" s="11">
        <v>-1.7750302353464882</v>
      </c>
      <c r="H61" s="4">
        <v>3.62</v>
      </c>
      <c r="I61" s="4">
        <v>3.5</v>
      </c>
      <c r="J61" s="6">
        <f t="shared" si="13"/>
        <v>3.5</v>
      </c>
      <c r="K61" s="4">
        <v>2.2799999999999998</v>
      </c>
      <c r="L61" s="6">
        <f t="shared" si="9"/>
        <v>2.2799999999999998</v>
      </c>
      <c r="M61" s="4">
        <v>2.4500000000000002</v>
      </c>
      <c r="N61" s="6">
        <f t="shared" si="10"/>
        <v>2.4500000000000002</v>
      </c>
      <c r="O61" s="4">
        <v>37.4</v>
      </c>
      <c r="P61" s="4">
        <v>36.299999999999997</v>
      </c>
      <c r="Q61" s="6">
        <f t="shared" si="11"/>
        <v>37.4</v>
      </c>
      <c r="R61" s="6">
        <f t="shared" si="12"/>
        <v>36.299999999999997</v>
      </c>
      <c r="S61" s="12">
        <v>702.8</v>
      </c>
      <c r="T61" s="12">
        <v>59.6</v>
      </c>
      <c r="U61" s="12">
        <v>3.2</v>
      </c>
      <c r="V61" s="12">
        <v>1.6</v>
      </c>
      <c r="W61" s="12">
        <v>22.8</v>
      </c>
      <c r="X61" s="12">
        <v>9.4</v>
      </c>
      <c r="Y61" s="12">
        <v>11.420000000000002</v>
      </c>
      <c r="Z61" s="12">
        <v>10.4</v>
      </c>
      <c r="AA61" s="12">
        <v>1.6799999999999997</v>
      </c>
    </row>
    <row r="62" spans="1:27" x14ac:dyDescent="0.2">
      <c r="A62" s="8" t="s">
        <v>56</v>
      </c>
      <c r="B62" s="5">
        <f t="shared" ca="1" si="7"/>
        <v>13</v>
      </c>
      <c r="C62" s="4">
        <v>142.5</v>
      </c>
      <c r="D62" s="4">
        <v>106</v>
      </c>
      <c r="E62" s="5">
        <f t="shared" si="8"/>
        <v>73</v>
      </c>
      <c r="F62" s="4">
        <v>37.299999999999997</v>
      </c>
      <c r="G62" s="11">
        <v>-2.4185676067087094</v>
      </c>
      <c r="H62" s="4">
        <v>3.71</v>
      </c>
      <c r="I62" s="4">
        <v>3.71</v>
      </c>
      <c r="J62" s="6">
        <f t="shared" si="13"/>
        <v>3.71</v>
      </c>
      <c r="K62" s="4">
        <v>2.4700000000000002</v>
      </c>
      <c r="L62" s="6">
        <f t="shared" si="9"/>
        <v>2.4700000000000002</v>
      </c>
      <c r="M62" s="4">
        <v>2.52</v>
      </c>
      <c r="N62" s="6">
        <f t="shared" si="10"/>
        <v>2.52</v>
      </c>
      <c r="O62" s="4">
        <v>37.5</v>
      </c>
      <c r="P62" s="4">
        <v>35.4</v>
      </c>
      <c r="Q62" s="6">
        <f t="shared" si="11"/>
        <v>37.5</v>
      </c>
      <c r="R62" s="6">
        <f t="shared" si="12"/>
        <v>35.4</v>
      </c>
      <c r="S62" s="12">
        <v>1133.75</v>
      </c>
      <c r="T62" s="12">
        <v>155.75</v>
      </c>
      <c r="U62" s="12">
        <v>2.5</v>
      </c>
      <c r="V62" s="12">
        <v>4</v>
      </c>
      <c r="W62" s="12">
        <v>24</v>
      </c>
      <c r="X62" s="12">
        <v>8</v>
      </c>
      <c r="Y62" s="12">
        <v>9.3500000000000014</v>
      </c>
      <c r="Z62" s="12">
        <v>9.75</v>
      </c>
      <c r="AA62" s="12">
        <v>8.85</v>
      </c>
    </row>
    <row r="63" spans="1:27" x14ac:dyDescent="0.2">
      <c r="A63" s="8" t="s">
        <v>60</v>
      </c>
      <c r="B63" s="5">
        <f t="shared" ca="1" si="7"/>
        <v>13</v>
      </c>
      <c r="C63" s="4">
        <v>163.4</v>
      </c>
      <c r="D63" s="4">
        <v>114.8</v>
      </c>
      <c r="E63" s="5">
        <f t="shared" si="8"/>
        <v>81.8</v>
      </c>
      <c r="F63" s="4">
        <v>44.9</v>
      </c>
      <c r="G63" s="11">
        <v>-1.1933196345142285</v>
      </c>
      <c r="H63" s="4">
        <v>3.55</v>
      </c>
      <c r="I63" s="4">
        <v>3.5</v>
      </c>
      <c r="J63" s="6">
        <f t="shared" si="13"/>
        <v>3.5</v>
      </c>
      <c r="K63" s="4">
        <v>2.4300000000000002</v>
      </c>
      <c r="L63" s="6">
        <f t="shared" si="9"/>
        <v>2.4300000000000002</v>
      </c>
      <c r="M63" s="4">
        <v>2.34</v>
      </c>
      <c r="N63" s="6">
        <f t="shared" si="10"/>
        <v>2.34</v>
      </c>
      <c r="O63" s="4">
        <v>41.4</v>
      </c>
      <c r="P63" s="4">
        <v>37.9</v>
      </c>
      <c r="Q63" s="6">
        <f t="shared" si="11"/>
        <v>41.4</v>
      </c>
      <c r="R63" s="6">
        <f t="shared" si="12"/>
        <v>37.9</v>
      </c>
      <c r="S63" s="12">
        <v>835.25</v>
      </c>
      <c r="T63" s="12">
        <v>54.75</v>
      </c>
      <c r="U63" s="12">
        <v>1.5</v>
      </c>
      <c r="V63" s="12">
        <v>3.5</v>
      </c>
      <c r="W63" s="12">
        <v>19.25</v>
      </c>
      <c r="X63" s="12">
        <v>5.75</v>
      </c>
      <c r="Y63" s="12">
        <v>6.0749999999999993</v>
      </c>
      <c r="Z63" s="12">
        <v>8.75</v>
      </c>
      <c r="AA63" s="12">
        <v>2.35</v>
      </c>
    </row>
    <row r="64" spans="1:27" x14ac:dyDescent="0.2">
      <c r="A64" s="8" t="s">
        <v>38</v>
      </c>
      <c r="B64" s="5">
        <f t="shared" ca="1" si="7"/>
        <v>13</v>
      </c>
      <c r="C64" s="4">
        <v>156.9</v>
      </c>
      <c r="D64" s="4">
        <v>114.4</v>
      </c>
      <c r="E64" s="5">
        <f t="shared" si="8"/>
        <v>81.400000000000006</v>
      </c>
      <c r="F64" s="4">
        <v>39.9</v>
      </c>
      <c r="G64" s="11">
        <v>-1.4405685135065269</v>
      </c>
      <c r="H64" s="4">
        <v>3.76</v>
      </c>
      <c r="I64" s="4">
        <v>3.68</v>
      </c>
      <c r="J64" s="6">
        <f t="shared" si="13"/>
        <v>3.68</v>
      </c>
      <c r="K64" s="4">
        <v>2.48</v>
      </c>
      <c r="L64" s="6">
        <f t="shared" si="9"/>
        <v>2.48</v>
      </c>
      <c r="M64" s="4">
        <v>2.5099999999999998</v>
      </c>
      <c r="N64" s="6">
        <f t="shared" si="10"/>
        <v>2.5099999999999998</v>
      </c>
      <c r="O64" s="4">
        <v>36.6</v>
      </c>
      <c r="P64" s="4">
        <v>36.299999999999997</v>
      </c>
      <c r="Q64" s="6">
        <f t="shared" si="11"/>
        <v>36.6</v>
      </c>
      <c r="R64" s="6">
        <f t="shared" si="12"/>
        <v>36.299999999999997</v>
      </c>
      <c r="S64" s="12">
        <v>919.5</v>
      </c>
      <c r="T64" s="12">
        <v>56.25</v>
      </c>
      <c r="U64" s="12">
        <v>2.5</v>
      </c>
      <c r="V64" s="12">
        <v>3</v>
      </c>
      <c r="W64" s="12">
        <v>17.25</v>
      </c>
      <c r="X64" s="12">
        <v>5</v>
      </c>
      <c r="Y64" s="12">
        <v>5.125</v>
      </c>
      <c r="Z64" s="12">
        <v>3.5</v>
      </c>
      <c r="AA64" s="12">
        <v>2.75</v>
      </c>
    </row>
    <row r="65" spans="1:27" x14ac:dyDescent="0.2">
      <c r="A65" s="8" t="s">
        <v>63</v>
      </c>
      <c r="B65" s="5">
        <f t="shared" ca="1" si="7"/>
        <v>13</v>
      </c>
      <c r="C65" s="4">
        <v>145.30000000000001</v>
      </c>
      <c r="D65" s="4">
        <v>108.3</v>
      </c>
      <c r="E65" s="5">
        <f t="shared" si="8"/>
        <v>75.3</v>
      </c>
      <c r="F65" s="4">
        <v>33.799999999999997</v>
      </c>
      <c r="G65" s="11">
        <v>-2.5530187968138005</v>
      </c>
      <c r="H65" s="4">
        <v>3.73</v>
      </c>
      <c r="I65" s="4">
        <v>3.73</v>
      </c>
      <c r="J65" s="6">
        <f t="shared" si="13"/>
        <v>3.73</v>
      </c>
      <c r="K65" s="4">
        <v>2.61</v>
      </c>
      <c r="L65" s="6">
        <f t="shared" si="9"/>
        <v>2.61</v>
      </c>
      <c r="M65" s="4">
        <v>2.6</v>
      </c>
      <c r="N65" s="6">
        <f t="shared" si="10"/>
        <v>2.6</v>
      </c>
      <c r="O65" s="4">
        <v>38.799999999999997</v>
      </c>
      <c r="P65" s="4">
        <v>37.5</v>
      </c>
      <c r="Q65" s="6">
        <f t="shared" si="11"/>
        <v>38.799999999999997</v>
      </c>
      <c r="R65" s="6">
        <f t="shared" si="12"/>
        <v>37.5</v>
      </c>
      <c r="S65" s="12">
        <v>946</v>
      </c>
      <c r="T65" s="12">
        <v>44.5</v>
      </c>
      <c r="U65" s="12">
        <v>1.5</v>
      </c>
      <c r="V65" s="12">
        <v>2.75</v>
      </c>
      <c r="W65" s="12">
        <v>11.75</v>
      </c>
      <c r="X65" s="12">
        <v>4</v>
      </c>
      <c r="Y65" s="12">
        <v>4.1749999999999998</v>
      </c>
      <c r="Z65" s="12">
        <v>5.5</v>
      </c>
      <c r="AA65" s="12">
        <v>0.8</v>
      </c>
    </row>
    <row r="66" spans="1:27" x14ac:dyDescent="0.2">
      <c r="A66" s="8">
        <v>40427</v>
      </c>
      <c r="B66" s="5">
        <f t="shared" ref="B66:B97" ca="1" si="14">INT((TODAY()-A66)/365)</f>
        <v>13</v>
      </c>
      <c r="C66" s="4">
        <v>149.6</v>
      </c>
      <c r="D66" s="4">
        <v>110.4</v>
      </c>
      <c r="E66" s="5">
        <f t="shared" ref="E66:E97" si="15">D66-33</f>
        <v>77.400000000000006</v>
      </c>
      <c r="F66" s="4">
        <v>39.299999999999997</v>
      </c>
      <c r="G66" s="11">
        <v>-2.0720518794226201</v>
      </c>
      <c r="H66" s="4">
        <v>3.75</v>
      </c>
      <c r="I66" s="4">
        <v>3.72</v>
      </c>
      <c r="J66" s="6">
        <f t="shared" si="13"/>
        <v>3.72</v>
      </c>
      <c r="K66" s="4">
        <v>2.62</v>
      </c>
      <c r="L66" s="6">
        <f t="shared" ref="L66:L75" ca="1" si="16">MIN(K66:M66)</f>
        <v>2.52</v>
      </c>
      <c r="M66" s="4">
        <v>2.52</v>
      </c>
      <c r="N66" s="6">
        <f t="shared" ref="N66:N97" si="17">MIN(M66:M66)</f>
        <v>2.52</v>
      </c>
      <c r="O66" s="4">
        <v>41.1</v>
      </c>
      <c r="P66" s="4">
        <v>39.6</v>
      </c>
      <c r="Q66" s="6">
        <f t="shared" ref="Q66:Q97" si="18">MAX(O66:P66)</f>
        <v>41.1</v>
      </c>
      <c r="R66" s="6">
        <f t="shared" ref="R66:R83" si="19">LARGE(O66:P66,2)</f>
        <v>39.6</v>
      </c>
      <c r="S66" s="12">
        <v>647.33333333333337</v>
      </c>
      <c r="T66" s="12">
        <v>38.666666666666664</v>
      </c>
      <c r="U66" s="12">
        <v>1</v>
      </c>
      <c r="V66" s="12">
        <v>0.66666666666666663</v>
      </c>
      <c r="W66" s="12">
        <v>10</v>
      </c>
      <c r="X66" s="12">
        <v>0.33333333333333331</v>
      </c>
      <c r="Y66" s="12">
        <v>0.46666666666666662</v>
      </c>
      <c r="Z66" s="12">
        <v>2.3333333333333335</v>
      </c>
      <c r="AA66" s="12">
        <v>0</v>
      </c>
    </row>
    <row r="67" spans="1:27" x14ac:dyDescent="0.2">
      <c r="A67" s="8" t="s">
        <v>23</v>
      </c>
      <c r="B67" s="5">
        <f t="shared" ca="1" si="14"/>
        <v>13</v>
      </c>
      <c r="C67" s="4">
        <v>156.30000000000001</v>
      </c>
      <c r="D67" s="4">
        <v>112.4</v>
      </c>
      <c r="E67" s="5">
        <f t="shared" si="15"/>
        <v>79.400000000000006</v>
      </c>
      <c r="F67" s="4">
        <v>39.9</v>
      </c>
      <c r="G67" s="11">
        <v>-1.8333020096400805</v>
      </c>
      <c r="H67" s="4">
        <v>3.74</v>
      </c>
      <c r="I67" s="4">
        <v>3.7</v>
      </c>
      <c r="J67" s="6">
        <f t="shared" ref="J67:J98" si="20">MIN(H67:I67)</f>
        <v>3.7</v>
      </c>
      <c r="K67" s="4">
        <v>2.4700000000000002</v>
      </c>
      <c r="L67" s="6">
        <f t="shared" ca="1" si="16"/>
        <v>2.4700000000000002</v>
      </c>
      <c r="M67" s="4">
        <v>2.4700000000000002</v>
      </c>
      <c r="N67" s="6">
        <f t="shared" si="17"/>
        <v>2.4700000000000002</v>
      </c>
      <c r="O67" s="4">
        <v>34.700000000000003</v>
      </c>
      <c r="P67" s="4">
        <v>37.799999999999997</v>
      </c>
      <c r="Q67" s="6">
        <f t="shared" si="18"/>
        <v>37.799999999999997</v>
      </c>
      <c r="R67" s="6">
        <f t="shared" si="19"/>
        <v>34.700000000000003</v>
      </c>
      <c r="S67" s="12">
        <v>1013</v>
      </c>
      <c r="T67" s="12">
        <v>62</v>
      </c>
      <c r="U67" s="12">
        <v>2.4</v>
      </c>
      <c r="V67" s="12">
        <v>3.8</v>
      </c>
      <c r="W67" s="12">
        <v>20.2</v>
      </c>
      <c r="X67" s="12">
        <v>3.8</v>
      </c>
      <c r="Y67" s="12">
        <v>4.16</v>
      </c>
      <c r="Z67" s="12">
        <v>8</v>
      </c>
      <c r="AA67" s="12">
        <v>0.58000000000000007</v>
      </c>
    </row>
    <row r="68" spans="1:27" x14ac:dyDescent="0.2">
      <c r="A68" s="8" t="s">
        <v>56</v>
      </c>
      <c r="B68" s="5">
        <f t="shared" ca="1" si="14"/>
        <v>13</v>
      </c>
      <c r="C68" s="4">
        <v>148.30000000000001</v>
      </c>
      <c r="D68" s="4">
        <v>108.9</v>
      </c>
      <c r="E68" s="5">
        <f t="shared" si="15"/>
        <v>75.900000000000006</v>
      </c>
      <c r="F68" s="4">
        <v>36.5</v>
      </c>
      <c r="G68" s="11">
        <v>-0.8</v>
      </c>
      <c r="H68" s="4">
        <v>3.37</v>
      </c>
      <c r="I68" s="4">
        <v>3.29</v>
      </c>
      <c r="J68" s="6">
        <f t="shared" si="20"/>
        <v>3.29</v>
      </c>
      <c r="K68" s="4">
        <v>2.23</v>
      </c>
      <c r="L68" s="6">
        <f t="shared" ca="1" si="16"/>
        <v>2.23</v>
      </c>
      <c r="M68" s="4">
        <v>2.23</v>
      </c>
      <c r="N68" s="6">
        <f t="shared" si="17"/>
        <v>2.23</v>
      </c>
      <c r="O68" s="4">
        <v>49.3</v>
      </c>
      <c r="P68" s="4">
        <v>48.5</v>
      </c>
      <c r="Q68" s="6">
        <f t="shared" si="18"/>
        <v>49.3</v>
      </c>
      <c r="R68" s="6">
        <f t="shared" si="19"/>
        <v>48.5</v>
      </c>
      <c r="S68" s="12">
        <v>998.6</v>
      </c>
      <c r="T68" s="12">
        <v>65.599999999999994</v>
      </c>
      <c r="U68" s="12">
        <v>1.2</v>
      </c>
      <c r="V68" s="12">
        <v>1</v>
      </c>
      <c r="W68" s="12">
        <v>21.4</v>
      </c>
      <c r="X68" s="12">
        <v>6.6</v>
      </c>
      <c r="Y68" s="12">
        <v>7.38</v>
      </c>
      <c r="Z68" s="12">
        <v>7.2</v>
      </c>
      <c r="AA68" s="12">
        <v>0.65999999999999992</v>
      </c>
    </row>
    <row r="69" spans="1:27" x14ac:dyDescent="0.2">
      <c r="A69" s="8" t="s">
        <v>50</v>
      </c>
      <c r="B69" s="5">
        <f t="shared" ca="1" si="14"/>
        <v>13</v>
      </c>
      <c r="C69" s="4">
        <v>174.3</v>
      </c>
      <c r="D69" s="4">
        <v>118.6</v>
      </c>
      <c r="E69" s="5">
        <f t="shared" si="15"/>
        <v>85.6</v>
      </c>
      <c r="F69" s="4">
        <v>56.8</v>
      </c>
      <c r="G69" s="11">
        <v>-0.50417003167602736</v>
      </c>
      <c r="H69" s="4">
        <v>3.01</v>
      </c>
      <c r="I69" s="4">
        <v>3.15</v>
      </c>
      <c r="J69" s="6">
        <f t="shared" si="20"/>
        <v>3.01</v>
      </c>
      <c r="K69" s="4">
        <v>2.19</v>
      </c>
      <c r="L69" s="6">
        <f t="shared" ca="1" si="16"/>
        <v>2.19</v>
      </c>
      <c r="M69" s="4">
        <v>2.19</v>
      </c>
      <c r="N69" s="6">
        <f t="shared" si="17"/>
        <v>2.19</v>
      </c>
      <c r="O69" s="4">
        <v>58.1</v>
      </c>
      <c r="P69" s="4">
        <v>53.4</v>
      </c>
      <c r="Q69" s="6">
        <f t="shared" si="18"/>
        <v>58.1</v>
      </c>
      <c r="R69" s="6">
        <f t="shared" si="19"/>
        <v>53.4</v>
      </c>
      <c r="S69" s="12">
        <v>1021</v>
      </c>
      <c r="T69" s="12">
        <v>74</v>
      </c>
      <c r="U69" s="12">
        <v>4.2</v>
      </c>
      <c r="V69" s="12">
        <v>2.6</v>
      </c>
      <c r="W69" s="12">
        <v>23.4</v>
      </c>
      <c r="X69" s="12">
        <v>9.4</v>
      </c>
      <c r="Y69" s="12">
        <v>10.7</v>
      </c>
      <c r="Z69" s="12">
        <v>7.2</v>
      </c>
      <c r="AA69" s="12">
        <v>2.04</v>
      </c>
    </row>
    <row r="70" spans="1:27" x14ac:dyDescent="0.2">
      <c r="A70" s="8" t="s">
        <v>57</v>
      </c>
      <c r="B70" s="5">
        <f t="shared" ca="1" si="14"/>
        <v>13</v>
      </c>
      <c r="C70" s="4">
        <v>143.1</v>
      </c>
      <c r="D70" s="4">
        <v>106.4</v>
      </c>
      <c r="E70" s="5">
        <f t="shared" si="15"/>
        <v>73.400000000000006</v>
      </c>
      <c r="F70" s="4">
        <v>35.200000000000003</v>
      </c>
      <c r="G70" s="11">
        <v>-2.4331493951975141</v>
      </c>
      <c r="H70" s="4">
        <v>3.59</v>
      </c>
      <c r="I70" s="4">
        <v>3.51</v>
      </c>
      <c r="J70" s="6">
        <f t="shared" si="20"/>
        <v>3.51</v>
      </c>
      <c r="K70" s="4">
        <v>2.44</v>
      </c>
      <c r="L70" s="6">
        <f t="shared" ca="1" si="16"/>
        <v>2.44</v>
      </c>
      <c r="M70" s="4">
        <v>2.57</v>
      </c>
      <c r="N70" s="6">
        <f t="shared" si="17"/>
        <v>2.57</v>
      </c>
      <c r="O70" s="4">
        <v>38.799999999999997</v>
      </c>
      <c r="P70" s="4">
        <v>39.299999999999997</v>
      </c>
      <c r="Q70" s="6">
        <f t="shared" si="18"/>
        <v>39.299999999999997</v>
      </c>
      <c r="R70" s="6">
        <f t="shared" si="19"/>
        <v>38.799999999999997</v>
      </c>
      <c r="S70" s="12">
        <v>1023.4</v>
      </c>
      <c r="T70" s="12">
        <v>72</v>
      </c>
      <c r="U70" s="12">
        <v>2</v>
      </c>
      <c r="V70" s="12">
        <v>2.2000000000000002</v>
      </c>
      <c r="W70" s="12">
        <v>23.8</v>
      </c>
      <c r="X70" s="12">
        <v>5.6</v>
      </c>
      <c r="Y70" s="12">
        <v>6.76</v>
      </c>
      <c r="Z70" s="12">
        <v>8.6</v>
      </c>
      <c r="AA70" s="12">
        <v>6.4799999999999995</v>
      </c>
    </row>
    <row r="71" spans="1:27" x14ac:dyDescent="0.2">
      <c r="A71" s="8" t="s">
        <v>62</v>
      </c>
      <c r="B71" s="5">
        <f t="shared" ca="1" si="14"/>
        <v>13</v>
      </c>
      <c r="C71" s="4">
        <v>136.5</v>
      </c>
      <c r="D71" s="4">
        <v>104.4</v>
      </c>
      <c r="E71" s="5">
        <f t="shared" si="15"/>
        <v>71.400000000000006</v>
      </c>
      <c r="F71" s="4">
        <v>29.6</v>
      </c>
      <c r="G71" s="11">
        <v>-2.8804733979082986</v>
      </c>
      <c r="H71" s="4">
        <v>3.64</v>
      </c>
      <c r="I71" s="4">
        <v>3.5</v>
      </c>
      <c r="J71" s="6">
        <f t="shared" si="20"/>
        <v>3.5</v>
      </c>
      <c r="K71" s="4">
        <v>2.36</v>
      </c>
      <c r="L71" s="6">
        <f t="shared" ca="1" si="16"/>
        <v>2.35</v>
      </c>
      <c r="M71" s="4">
        <v>2.35</v>
      </c>
      <c r="N71" s="6">
        <f t="shared" si="17"/>
        <v>2.35</v>
      </c>
      <c r="O71" s="4">
        <v>40.1</v>
      </c>
      <c r="P71" s="4">
        <v>41.3</v>
      </c>
      <c r="Q71" s="6">
        <f t="shared" si="18"/>
        <v>41.3</v>
      </c>
      <c r="R71" s="6">
        <f t="shared" si="19"/>
        <v>40.1</v>
      </c>
      <c r="S71" s="12">
        <v>918</v>
      </c>
      <c r="T71" s="12">
        <v>28</v>
      </c>
      <c r="U71" s="12">
        <v>1.3333333333333333</v>
      </c>
      <c r="V71" s="12">
        <v>0.66666666666666663</v>
      </c>
      <c r="W71" s="12">
        <v>14.333333333333334</v>
      </c>
      <c r="X71" s="12">
        <v>3.6666666666666665</v>
      </c>
      <c r="Y71" s="12">
        <v>3.4666666666666663</v>
      </c>
      <c r="Z71" s="12">
        <v>4.333333333333333</v>
      </c>
      <c r="AA71" s="12">
        <v>0.53333333333333333</v>
      </c>
    </row>
    <row r="72" spans="1:27" x14ac:dyDescent="0.2">
      <c r="A72" s="8">
        <v>40449</v>
      </c>
      <c r="B72" s="5">
        <f t="shared" ca="1" si="14"/>
        <v>13</v>
      </c>
      <c r="C72" s="4">
        <v>152.69999999999999</v>
      </c>
      <c r="D72" s="4">
        <v>112.5</v>
      </c>
      <c r="E72" s="5">
        <f t="shared" si="15"/>
        <v>79.5</v>
      </c>
      <c r="F72" s="4">
        <v>37.200000000000003</v>
      </c>
      <c r="G72" s="11">
        <v>-1.886709739117153</v>
      </c>
      <c r="H72" s="4">
        <v>3.52</v>
      </c>
      <c r="I72" s="4">
        <v>3.63</v>
      </c>
      <c r="J72" s="6">
        <f t="shared" si="20"/>
        <v>3.52</v>
      </c>
      <c r="K72" s="4">
        <v>2.39</v>
      </c>
      <c r="L72" s="6">
        <f t="shared" ca="1" si="16"/>
        <v>2.39</v>
      </c>
      <c r="M72" s="4">
        <v>2.4500000000000002</v>
      </c>
      <c r="N72" s="6">
        <f t="shared" si="17"/>
        <v>2.4500000000000002</v>
      </c>
      <c r="O72" s="4">
        <v>40.1</v>
      </c>
      <c r="P72" s="4">
        <v>30.9</v>
      </c>
      <c r="Q72" s="6">
        <f t="shared" si="18"/>
        <v>40.1</v>
      </c>
      <c r="R72" s="6">
        <f t="shared" si="19"/>
        <v>30.9</v>
      </c>
      <c r="S72" s="12">
        <v>785</v>
      </c>
      <c r="T72" s="12">
        <v>54.6</v>
      </c>
      <c r="U72" s="12">
        <v>1.6</v>
      </c>
      <c r="V72" s="12">
        <v>1.4</v>
      </c>
      <c r="W72" s="12">
        <v>22</v>
      </c>
      <c r="X72" s="12">
        <v>7.2</v>
      </c>
      <c r="Y72" s="12">
        <v>7.38</v>
      </c>
      <c r="Z72" s="12">
        <v>5.4</v>
      </c>
      <c r="AA72" s="12">
        <v>0.8</v>
      </c>
    </row>
    <row r="73" spans="1:27" x14ac:dyDescent="0.2">
      <c r="A73" s="8">
        <v>40354</v>
      </c>
      <c r="B73" s="5">
        <f t="shared" ca="1" si="14"/>
        <v>13</v>
      </c>
      <c r="C73" s="4">
        <v>145.80000000000001</v>
      </c>
      <c r="D73" s="4">
        <v>108.4</v>
      </c>
      <c r="E73" s="5">
        <f t="shared" si="15"/>
        <v>75.400000000000006</v>
      </c>
      <c r="F73" s="4">
        <v>34.700000000000003</v>
      </c>
      <c r="G73" s="11">
        <v>-1.2</v>
      </c>
      <c r="H73" s="4">
        <v>3.42</v>
      </c>
      <c r="I73" s="4">
        <v>3.34</v>
      </c>
      <c r="J73" s="6">
        <f t="shared" si="20"/>
        <v>3.34</v>
      </c>
      <c r="K73" s="4">
        <v>2.2799999999999998</v>
      </c>
      <c r="L73" s="6">
        <f t="shared" ca="1" si="16"/>
        <v>2.2799999999999998</v>
      </c>
      <c r="M73" s="4">
        <v>2.37</v>
      </c>
      <c r="N73" s="6">
        <f t="shared" si="17"/>
        <v>2.37</v>
      </c>
      <c r="O73" s="4">
        <v>46.1</v>
      </c>
      <c r="P73" s="4">
        <v>43.4</v>
      </c>
      <c r="Q73" s="6">
        <f t="shared" si="18"/>
        <v>46.1</v>
      </c>
      <c r="R73" s="6">
        <f t="shared" si="19"/>
        <v>43.4</v>
      </c>
      <c r="S73" s="12">
        <v>1013.4</v>
      </c>
      <c r="T73" s="12">
        <v>62.8</v>
      </c>
      <c r="U73" s="12">
        <v>2.6</v>
      </c>
      <c r="V73" s="12">
        <v>2.6</v>
      </c>
      <c r="W73" s="12">
        <v>15.4</v>
      </c>
      <c r="X73" s="12">
        <v>5.2</v>
      </c>
      <c r="Y73" s="12">
        <v>4.88</v>
      </c>
      <c r="Z73" s="12">
        <v>2.6</v>
      </c>
      <c r="AA73" s="12">
        <v>0.26</v>
      </c>
    </row>
    <row r="74" spans="1:27" x14ac:dyDescent="0.2">
      <c r="A74" s="8" t="s">
        <v>67</v>
      </c>
      <c r="B74" s="5">
        <f t="shared" ca="1" si="14"/>
        <v>13</v>
      </c>
      <c r="C74" s="4">
        <v>140.9</v>
      </c>
      <c r="D74" s="4">
        <v>106.4</v>
      </c>
      <c r="E74" s="5">
        <f t="shared" si="15"/>
        <v>73.400000000000006</v>
      </c>
      <c r="F74" s="4">
        <v>36.1</v>
      </c>
      <c r="G74" s="11">
        <v>-2.6438981391777538</v>
      </c>
      <c r="H74" s="4">
        <v>3.74</v>
      </c>
      <c r="I74" s="4">
        <v>3.83</v>
      </c>
      <c r="J74" s="6">
        <f t="shared" si="20"/>
        <v>3.74</v>
      </c>
      <c r="K74" s="4">
        <v>2.5099999999999998</v>
      </c>
      <c r="L74" s="6">
        <f t="shared" ca="1" si="16"/>
        <v>2.4900000000000002</v>
      </c>
      <c r="M74" s="4">
        <v>2.4900000000000002</v>
      </c>
      <c r="N74" s="6">
        <f t="shared" si="17"/>
        <v>2.4900000000000002</v>
      </c>
      <c r="O74" s="4">
        <v>34.5</v>
      </c>
      <c r="P74" s="4">
        <v>34.9</v>
      </c>
      <c r="Q74" s="6">
        <f t="shared" si="18"/>
        <v>34.9</v>
      </c>
      <c r="R74" s="6">
        <f t="shared" si="19"/>
        <v>34.5</v>
      </c>
      <c r="S74" s="12">
        <v>946.75</v>
      </c>
      <c r="T74" s="12">
        <v>102</v>
      </c>
      <c r="U74" s="12">
        <v>4.75</v>
      </c>
      <c r="V74" s="12">
        <v>3.25</v>
      </c>
      <c r="W74" s="12">
        <v>15.25</v>
      </c>
      <c r="X74" s="12">
        <v>7.5</v>
      </c>
      <c r="Y74" s="12">
        <v>10.225</v>
      </c>
      <c r="Z74" s="12">
        <v>4.25</v>
      </c>
      <c r="AA74" s="12">
        <v>8.1999999999999993</v>
      </c>
    </row>
    <row r="75" spans="1:27" x14ac:dyDescent="0.2">
      <c r="A75" s="8">
        <v>40414</v>
      </c>
      <c r="B75" s="5">
        <f t="shared" ca="1" si="14"/>
        <v>13</v>
      </c>
      <c r="C75" s="4">
        <v>153</v>
      </c>
      <c r="D75" s="4">
        <v>111.1</v>
      </c>
      <c r="E75" s="5">
        <f t="shared" si="15"/>
        <v>78.099999999999994</v>
      </c>
      <c r="F75" s="4">
        <v>37.1</v>
      </c>
      <c r="G75" s="11">
        <v>-0.9</v>
      </c>
      <c r="H75" s="4">
        <v>3.78</v>
      </c>
      <c r="I75" s="4">
        <v>3.71</v>
      </c>
      <c r="J75" s="6">
        <f t="shared" si="20"/>
        <v>3.71</v>
      </c>
      <c r="K75" s="4">
        <v>2.44</v>
      </c>
      <c r="L75" s="6">
        <f t="shared" ca="1" si="16"/>
        <v>2.44</v>
      </c>
      <c r="M75" s="4">
        <v>2.59</v>
      </c>
      <c r="N75" s="6">
        <f t="shared" si="17"/>
        <v>2.59</v>
      </c>
      <c r="O75" s="4">
        <v>36.4</v>
      </c>
      <c r="P75" s="4">
        <v>37.700000000000003</v>
      </c>
      <c r="Q75" s="6">
        <f t="shared" si="18"/>
        <v>37.700000000000003</v>
      </c>
      <c r="R75" s="6">
        <f t="shared" si="19"/>
        <v>36.4</v>
      </c>
      <c r="S75" s="12">
        <v>854.5</v>
      </c>
      <c r="T75" s="12">
        <v>73.5</v>
      </c>
      <c r="U75" s="12">
        <v>1.5</v>
      </c>
      <c r="V75" s="12">
        <v>3.5</v>
      </c>
      <c r="W75" s="12">
        <v>10.5</v>
      </c>
      <c r="X75" s="12">
        <v>4.5</v>
      </c>
      <c r="Y75" s="12">
        <v>4.5999999999999996</v>
      </c>
      <c r="Z75" s="12">
        <v>3</v>
      </c>
      <c r="AA75" s="12">
        <v>0.4</v>
      </c>
    </row>
    <row r="76" spans="1:27" s="4" customFormat="1" x14ac:dyDescent="0.2">
      <c r="A76" s="8" t="s">
        <v>25</v>
      </c>
      <c r="B76" s="5">
        <f t="shared" ca="1" si="14"/>
        <v>13</v>
      </c>
      <c r="C76" s="4">
        <v>151.6</v>
      </c>
      <c r="D76" s="4">
        <v>109.4</v>
      </c>
      <c r="E76" s="5">
        <f t="shared" si="15"/>
        <v>76.400000000000006</v>
      </c>
      <c r="F76" s="4">
        <v>38.5</v>
      </c>
      <c r="G76" s="11">
        <v>-2.3103152715268624</v>
      </c>
      <c r="H76" s="4">
        <v>3.95</v>
      </c>
      <c r="I76" s="4">
        <v>3.81</v>
      </c>
      <c r="J76" s="6">
        <f t="shared" si="20"/>
        <v>3.81</v>
      </c>
      <c r="K76" s="4">
        <v>2.86</v>
      </c>
      <c r="L76" s="6">
        <f t="shared" ref="L76:L83" si="21">MIN(K76:K76)</f>
        <v>2.86</v>
      </c>
      <c r="M76" s="4">
        <v>2.7</v>
      </c>
      <c r="N76" s="6">
        <f t="shared" si="17"/>
        <v>2.7</v>
      </c>
      <c r="O76" s="4">
        <v>36.299999999999997</v>
      </c>
      <c r="P76" s="4">
        <v>37</v>
      </c>
      <c r="Q76" s="6">
        <f t="shared" si="18"/>
        <v>37</v>
      </c>
      <c r="R76" s="6">
        <f t="shared" si="19"/>
        <v>36.299999999999997</v>
      </c>
      <c r="S76" s="12">
        <v>789.2</v>
      </c>
      <c r="T76" s="12">
        <v>63.6</v>
      </c>
      <c r="U76" s="12">
        <v>1.6</v>
      </c>
      <c r="V76" s="12">
        <v>4.4000000000000004</v>
      </c>
      <c r="W76" s="12">
        <v>14.2</v>
      </c>
      <c r="X76" s="12">
        <v>5.8</v>
      </c>
      <c r="Y76" s="12">
        <v>5.84</v>
      </c>
      <c r="Z76" s="12">
        <v>7.4</v>
      </c>
      <c r="AA76" s="12">
        <v>0.48000000000000009</v>
      </c>
    </row>
    <row r="77" spans="1:27" s="4" customFormat="1" x14ac:dyDescent="0.2">
      <c r="A77" s="8" t="s">
        <v>31</v>
      </c>
      <c r="B77" s="5">
        <f t="shared" ca="1" si="14"/>
        <v>13</v>
      </c>
      <c r="C77" s="4">
        <v>159.30000000000001</v>
      </c>
      <c r="D77" s="4">
        <v>111.4</v>
      </c>
      <c r="E77" s="5">
        <f t="shared" si="15"/>
        <v>78.400000000000006</v>
      </c>
      <c r="F77" s="4">
        <v>47.3</v>
      </c>
      <c r="G77" s="11">
        <v>-1.652189051446685</v>
      </c>
      <c r="H77" s="4">
        <v>3.65</v>
      </c>
      <c r="I77" s="4">
        <v>3.68</v>
      </c>
      <c r="J77" s="6">
        <f t="shared" si="20"/>
        <v>3.65</v>
      </c>
      <c r="K77" s="4">
        <v>2.4900000000000002</v>
      </c>
      <c r="L77" s="6">
        <f t="shared" si="21"/>
        <v>2.4900000000000002</v>
      </c>
      <c r="M77" s="4">
        <v>2.4900000000000002</v>
      </c>
      <c r="N77" s="6">
        <f t="shared" si="17"/>
        <v>2.4900000000000002</v>
      </c>
      <c r="O77" s="4">
        <v>39.299999999999997</v>
      </c>
      <c r="P77" s="4">
        <v>41.1</v>
      </c>
      <c r="Q77" s="6">
        <f t="shared" si="18"/>
        <v>41.1</v>
      </c>
      <c r="R77" s="6">
        <f t="shared" si="19"/>
        <v>39.299999999999997</v>
      </c>
      <c r="S77" s="12">
        <v>1001.25</v>
      </c>
      <c r="T77" s="12">
        <v>100.5</v>
      </c>
      <c r="U77" s="12">
        <v>1.5</v>
      </c>
      <c r="V77" s="12">
        <v>3.75</v>
      </c>
      <c r="W77" s="12">
        <v>17.5</v>
      </c>
      <c r="X77" s="12">
        <v>6.5</v>
      </c>
      <c r="Y77" s="12">
        <v>7</v>
      </c>
      <c r="Z77" s="12">
        <v>3.75</v>
      </c>
      <c r="AA77" s="12">
        <v>0.625</v>
      </c>
    </row>
    <row r="78" spans="1:27" s="4" customFormat="1" x14ac:dyDescent="0.2">
      <c r="A78" s="8" t="s">
        <v>35</v>
      </c>
      <c r="B78" s="5">
        <f t="shared" ca="1" si="14"/>
        <v>13</v>
      </c>
      <c r="C78" s="4">
        <v>156.80000000000001</v>
      </c>
      <c r="D78" s="4">
        <v>113.6</v>
      </c>
      <c r="E78" s="5">
        <f t="shared" si="15"/>
        <v>80.599999999999994</v>
      </c>
      <c r="F78" s="4">
        <v>46.6</v>
      </c>
      <c r="G78" s="11">
        <v>-1.3005152487867466</v>
      </c>
      <c r="H78" s="4">
        <v>4.33</v>
      </c>
      <c r="I78" s="4">
        <v>3.72</v>
      </c>
      <c r="J78" s="6">
        <f t="shared" si="20"/>
        <v>3.72</v>
      </c>
      <c r="K78" s="4">
        <v>2.4900000000000002</v>
      </c>
      <c r="L78" s="6">
        <f t="shared" si="21"/>
        <v>2.4900000000000002</v>
      </c>
      <c r="M78" s="4">
        <v>2.57</v>
      </c>
      <c r="N78" s="6">
        <f t="shared" si="17"/>
        <v>2.57</v>
      </c>
      <c r="O78" s="4">
        <v>41.3</v>
      </c>
      <c r="P78" s="4">
        <v>40.700000000000003</v>
      </c>
      <c r="Q78" s="6">
        <f t="shared" si="18"/>
        <v>41.3</v>
      </c>
      <c r="R78" s="6">
        <f t="shared" si="19"/>
        <v>40.700000000000003</v>
      </c>
      <c r="S78" s="12">
        <v>927.83333333333337</v>
      </c>
      <c r="T78" s="12">
        <v>92.833333333333329</v>
      </c>
      <c r="U78" s="12">
        <v>3.1666666666666665</v>
      </c>
      <c r="V78" s="12">
        <v>3.6666666666666665</v>
      </c>
      <c r="W78" s="12">
        <v>29.5</v>
      </c>
      <c r="X78" s="12">
        <v>8.8333333333333339</v>
      </c>
      <c r="Y78" s="12">
        <v>9.1666666666666679</v>
      </c>
      <c r="Z78" s="12">
        <v>9.1666666666666661</v>
      </c>
      <c r="AA78" s="12">
        <v>0.41666666666666669</v>
      </c>
    </row>
    <row r="79" spans="1:27" s="4" customFormat="1" x14ac:dyDescent="0.2">
      <c r="A79" s="8">
        <v>40215</v>
      </c>
      <c r="B79" s="5">
        <f t="shared" ca="1" si="14"/>
        <v>14</v>
      </c>
      <c r="C79" s="4">
        <v>150.4</v>
      </c>
      <c r="D79" s="4">
        <v>108.6</v>
      </c>
      <c r="E79" s="5">
        <f t="shared" si="15"/>
        <v>75.599999999999994</v>
      </c>
      <c r="F79" s="4">
        <v>36.799999999999997</v>
      </c>
      <c r="G79" s="11">
        <v>-1.1000000000000001</v>
      </c>
      <c r="H79" s="4">
        <v>3.58</v>
      </c>
      <c r="I79" s="4">
        <v>3.53</v>
      </c>
      <c r="J79" s="6">
        <f t="shared" si="20"/>
        <v>3.53</v>
      </c>
      <c r="K79" s="4">
        <v>2.4300000000000002</v>
      </c>
      <c r="L79" s="6">
        <f t="shared" si="21"/>
        <v>2.4300000000000002</v>
      </c>
      <c r="M79" s="4">
        <v>2.42</v>
      </c>
      <c r="N79" s="6">
        <f t="shared" si="17"/>
        <v>2.42</v>
      </c>
      <c r="O79" s="4">
        <v>45.2</v>
      </c>
      <c r="P79" s="4">
        <v>42.7</v>
      </c>
      <c r="Q79" s="6">
        <f t="shared" si="18"/>
        <v>45.2</v>
      </c>
      <c r="R79" s="6">
        <f t="shared" si="19"/>
        <v>42.7</v>
      </c>
      <c r="S79" s="12">
        <v>835.25</v>
      </c>
      <c r="T79" s="12">
        <v>54.75</v>
      </c>
      <c r="U79" s="12">
        <v>1.5</v>
      </c>
      <c r="V79" s="12">
        <v>3.5</v>
      </c>
      <c r="W79" s="12">
        <v>19.25</v>
      </c>
      <c r="X79" s="12">
        <v>5.75</v>
      </c>
      <c r="Y79" s="12">
        <v>6.0749999999999993</v>
      </c>
      <c r="Z79" s="12">
        <v>8.75</v>
      </c>
      <c r="AA79" s="12">
        <v>2.35</v>
      </c>
    </row>
    <row r="80" spans="1:27" s="4" customFormat="1" x14ac:dyDescent="0.2">
      <c r="A80" s="8" t="s">
        <v>40</v>
      </c>
      <c r="B80" s="5">
        <f t="shared" ca="1" si="14"/>
        <v>14</v>
      </c>
      <c r="C80" s="4">
        <v>156.1</v>
      </c>
      <c r="D80" s="4">
        <v>113.1</v>
      </c>
      <c r="E80" s="5">
        <f t="shared" si="15"/>
        <v>80.099999999999994</v>
      </c>
      <c r="F80" s="4">
        <v>40.5</v>
      </c>
      <c r="G80" s="11">
        <v>-1.4209052456483491</v>
      </c>
      <c r="H80" s="4">
        <v>3.74</v>
      </c>
      <c r="I80" s="4">
        <v>3.66</v>
      </c>
      <c r="J80" s="6">
        <f t="shared" si="20"/>
        <v>3.66</v>
      </c>
      <c r="K80" s="4">
        <v>2.66</v>
      </c>
      <c r="L80" s="6">
        <f t="shared" si="21"/>
        <v>2.66</v>
      </c>
      <c r="M80" s="4">
        <v>2.58</v>
      </c>
      <c r="N80" s="6">
        <f t="shared" si="17"/>
        <v>2.58</v>
      </c>
      <c r="O80" s="4">
        <v>44</v>
      </c>
      <c r="P80" s="4">
        <v>41.7</v>
      </c>
      <c r="Q80" s="6">
        <f t="shared" si="18"/>
        <v>44</v>
      </c>
      <c r="R80" s="6">
        <f t="shared" si="19"/>
        <v>41.7</v>
      </c>
      <c r="S80" s="12">
        <v>757.8</v>
      </c>
      <c r="T80" s="12">
        <v>52.4</v>
      </c>
      <c r="U80" s="12">
        <v>3.2</v>
      </c>
      <c r="V80" s="12">
        <v>3.2</v>
      </c>
      <c r="W80" s="12">
        <v>27.2</v>
      </c>
      <c r="X80" s="12">
        <v>7</v>
      </c>
      <c r="Y80" s="12">
        <v>7.3800000000000008</v>
      </c>
      <c r="Z80" s="12">
        <v>6.8</v>
      </c>
      <c r="AA80" s="12">
        <v>7.2200000000000006</v>
      </c>
    </row>
    <row r="81" spans="1:27" s="4" customFormat="1" ht="17" customHeight="1" x14ac:dyDescent="0.2">
      <c r="A81" s="8" t="s">
        <v>41</v>
      </c>
      <c r="B81" s="5">
        <f t="shared" ca="1" si="14"/>
        <v>13</v>
      </c>
      <c r="C81" s="4">
        <v>151.6</v>
      </c>
      <c r="D81" s="4">
        <v>111.4</v>
      </c>
      <c r="E81" s="5">
        <f t="shared" si="15"/>
        <v>78.400000000000006</v>
      </c>
      <c r="F81" s="4">
        <v>45.1</v>
      </c>
      <c r="G81" s="11">
        <v>-1.6032740267880552</v>
      </c>
      <c r="H81" s="4">
        <v>3.57</v>
      </c>
      <c r="I81" s="4">
        <v>3.72</v>
      </c>
      <c r="J81" s="6">
        <f t="shared" si="20"/>
        <v>3.57</v>
      </c>
      <c r="K81" s="4">
        <v>2.5</v>
      </c>
      <c r="L81" s="6">
        <f t="shared" si="21"/>
        <v>2.5</v>
      </c>
      <c r="M81" s="4">
        <v>2.6</v>
      </c>
      <c r="N81" s="6">
        <f t="shared" si="17"/>
        <v>2.6</v>
      </c>
      <c r="O81" s="4">
        <v>39.299999999999997</v>
      </c>
      <c r="P81" s="4">
        <v>37.4</v>
      </c>
      <c r="Q81" s="6">
        <f t="shared" si="18"/>
        <v>39.299999999999997</v>
      </c>
      <c r="R81" s="6">
        <f t="shared" si="19"/>
        <v>37.4</v>
      </c>
      <c r="S81" s="12">
        <v>902</v>
      </c>
      <c r="T81" s="12">
        <v>68.75</v>
      </c>
      <c r="U81" s="12">
        <v>4.75</v>
      </c>
      <c r="V81" s="12">
        <v>4.25</v>
      </c>
      <c r="W81" s="12">
        <v>17</v>
      </c>
      <c r="X81" s="12">
        <v>7</v>
      </c>
      <c r="Y81" s="12">
        <v>8.9</v>
      </c>
      <c r="Z81" s="12">
        <v>6.25</v>
      </c>
      <c r="AA81" s="12">
        <v>0.47499999999999998</v>
      </c>
    </row>
    <row r="82" spans="1:27" s="4" customFormat="1" x14ac:dyDescent="0.2">
      <c r="A82" s="8" t="s">
        <v>52</v>
      </c>
      <c r="B82" s="5">
        <f t="shared" ca="1" si="14"/>
        <v>13</v>
      </c>
      <c r="C82" s="4">
        <v>150.9</v>
      </c>
      <c r="D82" s="4">
        <v>112.9</v>
      </c>
      <c r="E82" s="5">
        <f t="shared" si="15"/>
        <v>79.900000000000006</v>
      </c>
      <c r="F82" s="4">
        <v>37.5</v>
      </c>
      <c r="G82" s="11">
        <v>-1.6899952490819423</v>
      </c>
      <c r="H82" s="4">
        <v>3.75</v>
      </c>
      <c r="I82" s="4">
        <v>3.71</v>
      </c>
      <c r="J82" s="6">
        <f t="shared" si="20"/>
        <v>3.71</v>
      </c>
      <c r="K82" s="4">
        <v>2.5299999999999998</v>
      </c>
      <c r="L82" s="6">
        <f t="shared" si="21"/>
        <v>2.5299999999999998</v>
      </c>
      <c r="M82" s="4">
        <v>2.6</v>
      </c>
      <c r="N82" s="6">
        <f t="shared" si="17"/>
        <v>2.6</v>
      </c>
      <c r="O82" s="4">
        <v>37.1</v>
      </c>
      <c r="P82" s="4">
        <v>38.1</v>
      </c>
      <c r="Q82" s="6">
        <f t="shared" si="18"/>
        <v>38.1</v>
      </c>
      <c r="R82" s="6">
        <f t="shared" si="19"/>
        <v>37.1</v>
      </c>
      <c r="S82" s="12">
        <v>647.33333333333337</v>
      </c>
      <c r="T82" s="12">
        <v>38.666666666666664</v>
      </c>
      <c r="U82" s="12">
        <v>1</v>
      </c>
      <c r="V82" s="12">
        <v>0.66666666666666663</v>
      </c>
      <c r="W82" s="12">
        <v>10</v>
      </c>
      <c r="X82" s="12">
        <v>0.33333333333333331</v>
      </c>
      <c r="Y82" s="12">
        <v>0.46666666666666662</v>
      </c>
      <c r="Z82" s="12">
        <v>2.3333333333333335</v>
      </c>
      <c r="AA82" s="12">
        <v>0</v>
      </c>
    </row>
    <row r="83" spans="1:27" x14ac:dyDescent="0.2">
      <c r="A83" s="8">
        <v>40438</v>
      </c>
      <c r="B83" s="5">
        <f t="shared" ca="1" si="14"/>
        <v>13</v>
      </c>
      <c r="C83" s="4">
        <v>156.1</v>
      </c>
      <c r="D83" s="4">
        <v>112.2</v>
      </c>
      <c r="E83" s="5">
        <f t="shared" si="15"/>
        <v>79.2</v>
      </c>
      <c r="F83" s="4">
        <v>45</v>
      </c>
      <c r="G83" s="11">
        <v>-1.6719971390752093</v>
      </c>
      <c r="H83" s="4">
        <v>4.0599999999999996</v>
      </c>
      <c r="I83" s="4">
        <v>3.78</v>
      </c>
      <c r="J83" s="6">
        <f t="shared" si="20"/>
        <v>3.78</v>
      </c>
      <c r="K83" s="4">
        <v>2.82</v>
      </c>
      <c r="L83" s="6">
        <f t="shared" si="21"/>
        <v>2.82</v>
      </c>
      <c r="M83" s="4">
        <v>2.69</v>
      </c>
      <c r="N83" s="6">
        <f t="shared" si="17"/>
        <v>2.69</v>
      </c>
      <c r="O83" s="4">
        <v>40.700000000000003</v>
      </c>
      <c r="P83" s="4">
        <v>39.9</v>
      </c>
      <c r="Q83" s="6">
        <f t="shared" si="18"/>
        <v>40.700000000000003</v>
      </c>
      <c r="R83" s="6">
        <f t="shared" si="19"/>
        <v>39.9</v>
      </c>
      <c r="S83" s="12">
        <v>792.4</v>
      </c>
      <c r="T83" s="12">
        <v>100.6</v>
      </c>
      <c r="U83" s="12">
        <v>3.8</v>
      </c>
      <c r="V83" s="12">
        <v>3.2</v>
      </c>
      <c r="W83" s="12">
        <v>13.8</v>
      </c>
      <c r="X83" s="12">
        <v>3.6</v>
      </c>
      <c r="Y83" s="12">
        <v>3.84</v>
      </c>
      <c r="Z83" s="12">
        <v>3.2</v>
      </c>
      <c r="AA83" s="12">
        <v>0.36</v>
      </c>
    </row>
    <row r="87" spans="1:27" x14ac:dyDescent="0.2">
      <c r="B87" s="10"/>
      <c r="C87" s="10"/>
    </row>
  </sheetData>
  <autoFilter ref="A1:R83" xr:uid="{5AF1FEB4-78AE-4255-A11D-21AABFF52BF2}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9946-CBB5-49A8-A9C4-3B1EA1EE4D55}">
  <dimension ref="A1:I83"/>
  <sheetViews>
    <sheetView workbookViewId="0">
      <selection sqref="A1:I83"/>
    </sheetView>
  </sheetViews>
  <sheetFormatPr baseColWidth="10" defaultColWidth="8.83203125" defaultRowHeight="15" x14ac:dyDescent="0.2"/>
  <cols>
    <col min="1" max="1" width="33" bestFit="1" customWidth="1"/>
    <col min="2" max="2" width="43.6640625" bestFit="1" customWidth="1"/>
    <col min="3" max="3" width="52.5" bestFit="1" customWidth="1"/>
    <col min="4" max="4" width="53.5" bestFit="1" customWidth="1"/>
    <col min="5" max="5" width="28.83203125" bestFit="1" customWidth="1"/>
    <col min="6" max="6" width="24.5" bestFit="1" customWidth="1"/>
    <col min="7" max="7" width="35.5" bestFit="1" customWidth="1"/>
    <col min="8" max="8" width="37.6640625" bestFit="1" customWidth="1"/>
    <col min="9" max="9" width="44.33203125" bestFit="1" customWidth="1"/>
  </cols>
  <sheetData>
    <row r="1" spans="1:9" s="1" customFormat="1" x14ac:dyDescent="0.2">
      <c r="A1" s="1" t="s">
        <v>71</v>
      </c>
      <c r="B1" s="1" t="s">
        <v>72</v>
      </c>
      <c r="C1" s="1" t="s">
        <v>73</v>
      </c>
      <c r="D1" s="1" t="s">
        <v>74</v>
      </c>
      <c r="E1" s="1" t="s">
        <v>75</v>
      </c>
      <c r="F1" s="1" t="s">
        <v>76</v>
      </c>
      <c r="G1" s="1" t="s">
        <v>77</v>
      </c>
      <c r="H1" s="1" t="s">
        <v>78</v>
      </c>
      <c r="I1" s="1" t="s">
        <v>79</v>
      </c>
    </row>
    <row r="2" spans="1:9" x14ac:dyDescent="0.2">
      <c r="A2" s="12">
        <v>826</v>
      </c>
      <c r="B2" s="12">
        <v>35.25</v>
      </c>
      <c r="C2" s="12">
        <v>1.25</v>
      </c>
      <c r="D2" s="12">
        <v>1.75</v>
      </c>
      <c r="E2" s="12">
        <v>24.5</v>
      </c>
      <c r="F2" s="12">
        <v>11.25</v>
      </c>
      <c r="G2" s="12">
        <v>12.874999999999998</v>
      </c>
      <c r="H2" s="12">
        <v>8.75</v>
      </c>
      <c r="I2" s="12">
        <v>10.999999999999998</v>
      </c>
    </row>
    <row r="3" spans="1:9" x14ac:dyDescent="0.2">
      <c r="A3" s="12">
        <v>885.5</v>
      </c>
      <c r="B3" s="12">
        <v>64</v>
      </c>
      <c r="C3" s="12">
        <v>3.25</v>
      </c>
      <c r="D3" s="12">
        <v>4</v>
      </c>
      <c r="E3" s="12">
        <v>23</v>
      </c>
      <c r="F3" s="12">
        <v>9.5</v>
      </c>
      <c r="G3" s="12">
        <v>11.65</v>
      </c>
      <c r="H3" s="12">
        <v>9.75</v>
      </c>
      <c r="I3" s="12">
        <v>1</v>
      </c>
    </row>
    <row r="4" spans="1:9" x14ac:dyDescent="0.2">
      <c r="A4" s="12">
        <v>1110.2</v>
      </c>
      <c r="B4" s="12">
        <v>84.6</v>
      </c>
      <c r="C4" s="12">
        <v>1.8</v>
      </c>
      <c r="D4" s="12">
        <v>3.6</v>
      </c>
      <c r="E4" s="12">
        <v>29.2</v>
      </c>
      <c r="F4" s="12">
        <v>8.8000000000000007</v>
      </c>
      <c r="G4" s="12">
        <v>9.1</v>
      </c>
      <c r="H4" s="12">
        <v>13</v>
      </c>
      <c r="I4" s="12">
        <v>1.7399999999999998</v>
      </c>
    </row>
    <row r="5" spans="1:9" x14ac:dyDescent="0.2">
      <c r="A5" s="12">
        <v>784.2</v>
      </c>
      <c r="B5" s="12">
        <v>62.8</v>
      </c>
      <c r="C5" s="12">
        <v>4.4000000000000004</v>
      </c>
      <c r="D5" s="12">
        <v>3.8</v>
      </c>
      <c r="E5" s="12">
        <v>29</v>
      </c>
      <c r="F5" s="12">
        <v>6.4</v>
      </c>
      <c r="G5" s="12">
        <v>7.7</v>
      </c>
      <c r="H5" s="12">
        <v>17</v>
      </c>
      <c r="I5" s="12">
        <v>1.1200000000000001</v>
      </c>
    </row>
    <row r="6" spans="1:9" x14ac:dyDescent="0.2">
      <c r="A6" s="12">
        <v>902</v>
      </c>
      <c r="B6" s="12">
        <v>68.75</v>
      </c>
      <c r="C6" s="12">
        <v>4.75</v>
      </c>
      <c r="D6" s="12">
        <v>4.25</v>
      </c>
      <c r="E6" s="12">
        <v>17</v>
      </c>
      <c r="F6" s="12">
        <v>7</v>
      </c>
      <c r="G6" s="12">
        <v>8.9</v>
      </c>
      <c r="H6" s="12">
        <v>6.25</v>
      </c>
      <c r="I6" s="12">
        <v>0.47499999999999998</v>
      </c>
    </row>
    <row r="7" spans="1:9" x14ac:dyDescent="0.2">
      <c r="A7" s="12">
        <v>822</v>
      </c>
      <c r="B7" s="12">
        <v>28.8</v>
      </c>
      <c r="C7" s="12">
        <v>0.6</v>
      </c>
      <c r="D7" s="12">
        <v>0.8</v>
      </c>
      <c r="E7" s="12">
        <v>35.6</v>
      </c>
      <c r="F7" s="12">
        <v>11.4</v>
      </c>
      <c r="G7" s="12">
        <v>10.1</v>
      </c>
      <c r="H7" s="12">
        <v>13.6</v>
      </c>
      <c r="I7" s="12">
        <v>0.65999999999999992</v>
      </c>
    </row>
    <row r="8" spans="1:9" x14ac:dyDescent="0.2">
      <c r="A8" s="12">
        <v>950</v>
      </c>
      <c r="B8" s="12">
        <v>57.2</v>
      </c>
      <c r="C8" s="12">
        <v>2.2000000000000002</v>
      </c>
      <c r="D8" s="12">
        <v>3.8</v>
      </c>
      <c r="E8" s="12">
        <v>19.600000000000001</v>
      </c>
      <c r="F8" s="12">
        <v>8.4</v>
      </c>
      <c r="G8" s="12">
        <v>8.5400000000000009</v>
      </c>
      <c r="H8" s="12">
        <v>7.6</v>
      </c>
      <c r="I8" s="12">
        <v>0.9</v>
      </c>
    </row>
    <row r="9" spans="1:9" x14ac:dyDescent="0.2">
      <c r="A9" s="12">
        <v>988</v>
      </c>
      <c r="B9" s="12">
        <v>62.5</v>
      </c>
      <c r="C9" s="12">
        <v>1.75</v>
      </c>
      <c r="D9" s="12">
        <v>2.5</v>
      </c>
      <c r="E9" s="12">
        <v>25.75</v>
      </c>
      <c r="F9" s="12">
        <v>10.25</v>
      </c>
      <c r="G9" s="12">
        <v>11.424999999999999</v>
      </c>
      <c r="H9" s="12">
        <v>12.75</v>
      </c>
      <c r="I9" s="12">
        <v>10.799999999999999</v>
      </c>
    </row>
    <row r="10" spans="1:9" x14ac:dyDescent="0.2">
      <c r="A10" s="12">
        <v>839.4</v>
      </c>
      <c r="B10" s="12">
        <v>41</v>
      </c>
      <c r="C10" s="12">
        <v>0.8</v>
      </c>
      <c r="D10" s="12">
        <v>1.8</v>
      </c>
      <c r="E10" s="12">
        <v>26.8</v>
      </c>
      <c r="F10" s="12">
        <v>11.8</v>
      </c>
      <c r="G10" s="12">
        <v>11.18</v>
      </c>
      <c r="H10" s="12">
        <v>9.4</v>
      </c>
      <c r="I10" s="12">
        <v>1.2</v>
      </c>
    </row>
    <row r="11" spans="1:9" x14ac:dyDescent="0.2">
      <c r="A11" s="12">
        <v>913</v>
      </c>
      <c r="B11" s="12">
        <v>81</v>
      </c>
      <c r="C11" s="12">
        <v>4</v>
      </c>
      <c r="D11" s="12">
        <v>2.5</v>
      </c>
      <c r="E11" s="12">
        <v>16</v>
      </c>
      <c r="F11" s="12">
        <v>6.75</v>
      </c>
      <c r="G11" s="12">
        <v>8.4250000000000007</v>
      </c>
      <c r="H11" s="12">
        <v>8.75</v>
      </c>
      <c r="I11" s="12">
        <v>0.3</v>
      </c>
    </row>
    <row r="12" spans="1:9" x14ac:dyDescent="0.2">
      <c r="A12" s="12">
        <v>759.2</v>
      </c>
      <c r="B12" s="12">
        <v>32.4</v>
      </c>
      <c r="C12" s="12">
        <v>0.8</v>
      </c>
      <c r="D12" s="12">
        <v>1</v>
      </c>
      <c r="E12" s="12">
        <v>18.600000000000001</v>
      </c>
      <c r="F12" s="12">
        <v>9.4</v>
      </c>
      <c r="G12" s="12">
        <v>9.36</v>
      </c>
      <c r="H12" s="12">
        <v>8.4</v>
      </c>
      <c r="I12" s="12">
        <v>0.8</v>
      </c>
    </row>
    <row r="13" spans="1:9" x14ac:dyDescent="0.2">
      <c r="A13" s="12">
        <v>1003.5</v>
      </c>
      <c r="B13" s="12">
        <v>74.25</v>
      </c>
      <c r="C13" s="12">
        <v>2.75</v>
      </c>
      <c r="D13" s="12">
        <v>3.5</v>
      </c>
      <c r="E13" s="12">
        <v>25.75</v>
      </c>
      <c r="F13" s="12">
        <v>9.75</v>
      </c>
      <c r="G13" s="12">
        <v>10.975</v>
      </c>
      <c r="H13" s="12">
        <v>11.75</v>
      </c>
      <c r="I13" s="12">
        <v>8</v>
      </c>
    </row>
    <row r="14" spans="1:9" x14ac:dyDescent="0.2">
      <c r="A14" s="12">
        <v>1024</v>
      </c>
      <c r="B14" s="12">
        <v>51</v>
      </c>
      <c r="C14" s="12">
        <v>1.5</v>
      </c>
      <c r="D14" s="12">
        <v>1.25</v>
      </c>
      <c r="E14" s="12">
        <v>19.5</v>
      </c>
      <c r="F14" s="12">
        <v>8.75</v>
      </c>
      <c r="G14" s="12">
        <v>9.7750000000000004</v>
      </c>
      <c r="H14" s="12">
        <v>9.25</v>
      </c>
      <c r="I14" s="12">
        <v>7.7249999999999996</v>
      </c>
    </row>
    <row r="15" spans="1:9" x14ac:dyDescent="0.2">
      <c r="A15" s="12">
        <v>862.5</v>
      </c>
      <c r="B15" s="12">
        <v>29</v>
      </c>
      <c r="C15" s="12">
        <v>1</v>
      </c>
      <c r="D15" s="12">
        <v>1</v>
      </c>
      <c r="E15" s="12">
        <v>23.5</v>
      </c>
      <c r="F15" s="12">
        <v>10</v>
      </c>
      <c r="G15" s="12">
        <v>10.85</v>
      </c>
      <c r="H15" s="12">
        <v>8.75</v>
      </c>
      <c r="I15" s="12">
        <v>1.425</v>
      </c>
    </row>
    <row r="16" spans="1:9" x14ac:dyDescent="0.2">
      <c r="A16" s="12">
        <v>792.4</v>
      </c>
      <c r="B16" s="12">
        <v>100.6</v>
      </c>
      <c r="C16" s="12">
        <v>3.8</v>
      </c>
      <c r="D16" s="12">
        <v>3.2</v>
      </c>
      <c r="E16" s="12">
        <v>13.8</v>
      </c>
      <c r="F16" s="12">
        <v>3.6</v>
      </c>
      <c r="G16" s="12">
        <v>3.84</v>
      </c>
      <c r="H16" s="12">
        <v>3.2</v>
      </c>
      <c r="I16" s="12">
        <v>0.36</v>
      </c>
    </row>
    <row r="17" spans="1:9" x14ac:dyDescent="0.2">
      <c r="A17" s="12">
        <v>838.25</v>
      </c>
      <c r="B17" s="12">
        <v>52</v>
      </c>
      <c r="C17" s="12">
        <v>1.5</v>
      </c>
      <c r="D17" s="12">
        <v>1.75</v>
      </c>
      <c r="E17" s="12">
        <v>28.5</v>
      </c>
      <c r="F17" s="12">
        <v>7.5</v>
      </c>
      <c r="G17" s="12">
        <v>8.375</v>
      </c>
      <c r="H17" s="12">
        <v>15.5</v>
      </c>
      <c r="I17" s="12">
        <v>0.64999999999999991</v>
      </c>
    </row>
    <row r="18" spans="1:9" x14ac:dyDescent="0.2">
      <c r="A18" s="12">
        <v>1116.5999999999999</v>
      </c>
      <c r="B18" s="12">
        <v>96.4</v>
      </c>
      <c r="C18" s="12">
        <v>4.5999999999999996</v>
      </c>
      <c r="D18" s="12">
        <v>5.8</v>
      </c>
      <c r="E18" s="12">
        <v>33.200000000000003</v>
      </c>
      <c r="F18" s="12">
        <v>11.2</v>
      </c>
      <c r="G18" s="12">
        <v>12.02</v>
      </c>
      <c r="H18" s="12">
        <v>10.199999999999999</v>
      </c>
      <c r="I18" s="12">
        <v>1.22</v>
      </c>
    </row>
    <row r="19" spans="1:9" x14ac:dyDescent="0.2">
      <c r="A19" s="12">
        <v>908.83333333333337</v>
      </c>
      <c r="B19" s="12">
        <v>50.833333333333336</v>
      </c>
      <c r="C19" s="12">
        <v>2.5</v>
      </c>
      <c r="D19" s="12">
        <v>2.5</v>
      </c>
      <c r="E19" s="12">
        <v>17.666666666666668</v>
      </c>
      <c r="F19" s="12">
        <v>5.5</v>
      </c>
      <c r="G19" s="12">
        <v>6.3666666666666671</v>
      </c>
      <c r="H19" s="12">
        <v>6.833333333333333</v>
      </c>
      <c r="I19" s="12">
        <v>1.0333333333333334</v>
      </c>
    </row>
    <row r="20" spans="1:9" x14ac:dyDescent="0.2">
      <c r="A20" s="12">
        <v>857.2</v>
      </c>
      <c r="B20" s="12">
        <v>98.8</v>
      </c>
      <c r="C20" s="12">
        <v>2.2000000000000002</v>
      </c>
      <c r="D20" s="12">
        <v>2.8</v>
      </c>
      <c r="E20" s="12">
        <v>27.6</v>
      </c>
      <c r="F20" s="12">
        <v>8.6</v>
      </c>
      <c r="G20" s="12">
        <v>9.4599999999999991</v>
      </c>
      <c r="H20" s="12">
        <v>11.2</v>
      </c>
      <c r="I20" s="12">
        <v>2.0799999999999996</v>
      </c>
    </row>
    <row r="21" spans="1:9" x14ac:dyDescent="0.2">
      <c r="A21" s="12">
        <v>996.5</v>
      </c>
      <c r="B21" s="12">
        <v>29.25</v>
      </c>
      <c r="C21" s="12">
        <v>1</v>
      </c>
      <c r="D21" s="12">
        <v>2.5</v>
      </c>
      <c r="E21" s="12">
        <v>21</v>
      </c>
      <c r="F21" s="12">
        <v>6.25</v>
      </c>
      <c r="G21" s="12">
        <v>6.6</v>
      </c>
      <c r="H21" s="12">
        <v>6.25</v>
      </c>
      <c r="I21" s="12">
        <v>5.2</v>
      </c>
    </row>
    <row r="22" spans="1:9" x14ac:dyDescent="0.2">
      <c r="A22" s="12">
        <v>881</v>
      </c>
      <c r="B22" s="12">
        <v>37.200000000000003</v>
      </c>
      <c r="C22" s="12">
        <v>1.2</v>
      </c>
      <c r="D22" s="12">
        <v>2.6</v>
      </c>
      <c r="E22" s="12">
        <v>11.4</v>
      </c>
      <c r="F22" s="12">
        <v>4.8</v>
      </c>
      <c r="G22" s="12">
        <v>4.5599999999999996</v>
      </c>
      <c r="H22" s="12">
        <v>4.8</v>
      </c>
      <c r="I22" s="12">
        <v>1.42</v>
      </c>
    </row>
    <row r="23" spans="1:9" x14ac:dyDescent="0.2">
      <c r="A23" s="12">
        <v>883.5</v>
      </c>
      <c r="B23" s="12">
        <v>28</v>
      </c>
      <c r="C23" s="12">
        <v>1.25</v>
      </c>
      <c r="D23" s="12">
        <v>1.5</v>
      </c>
      <c r="E23" s="12">
        <v>17.5</v>
      </c>
      <c r="F23" s="12">
        <v>8.5</v>
      </c>
      <c r="G23" s="12">
        <v>9</v>
      </c>
      <c r="H23" s="12">
        <v>6</v>
      </c>
      <c r="I23" s="12">
        <v>2.4000000000000004</v>
      </c>
    </row>
    <row r="24" spans="1:9" x14ac:dyDescent="0.2">
      <c r="A24" s="12">
        <v>996.25</v>
      </c>
      <c r="B24" s="12">
        <v>99.5</v>
      </c>
      <c r="C24" s="12">
        <v>1.75</v>
      </c>
      <c r="D24" s="12">
        <v>4</v>
      </c>
      <c r="E24" s="12">
        <v>22.25</v>
      </c>
      <c r="F24" s="12">
        <v>7</v>
      </c>
      <c r="G24" s="12">
        <v>7.0250000000000004</v>
      </c>
      <c r="H24" s="12">
        <v>4.75</v>
      </c>
      <c r="I24" s="12">
        <v>1.6500000000000001</v>
      </c>
    </row>
    <row r="25" spans="1:9" x14ac:dyDescent="0.2">
      <c r="A25" s="12">
        <v>807.6</v>
      </c>
      <c r="B25" s="12">
        <v>74.599999999999994</v>
      </c>
      <c r="C25" s="12">
        <v>5.4</v>
      </c>
      <c r="D25" s="12">
        <v>3.4</v>
      </c>
      <c r="E25" s="12">
        <v>22.8</v>
      </c>
      <c r="F25" s="12">
        <v>7.8</v>
      </c>
      <c r="G25" s="12">
        <v>9.5400000000000009</v>
      </c>
      <c r="H25" s="12">
        <v>8.8000000000000007</v>
      </c>
      <c r="I25" s="12">
        <v>9.1000000000000014</v>
      </c>
    </row>
    <row r="26" spans="1:9" x14ac:dyDescent="0.2">
      <c r="A26" s="12">
        <v>992.75</v>
      </c>
      <c r="B26" s="12">
        <v>93.75</v>
      </c>
      <c r="C26" s="12">
        <v>3.25</v>
      </c>
      <c r="D26" s="12">
        <v>3</v>
      </c>
      <c r="E26" s="12">
        <v>20</v>
      </c>
      <c r="F26" s="12">
        <v>7</v>
      </c>
      <c r="G26" s="12">
        <v>8.3999999999999986</v>
      </c>
      <c r="H26" s="12">
        <v>5.75</v>
      </c>
      <c r="I26" s="12">
        <v>0.72499999999999998</v>
      </c>
    </row>
    <row r="27" spans="1:9" x14ac:dyDescent="0.2">
      <c r="A27" s="12">
        <v>924</v>
      </c>
      <c r="B27" s="12">
        <v>90.6</v>
      </c>
      <c r="C27" s="12">
        <v>4.4000000000000004</v>
      </c>
      <c r="D27" s="12">
        <v>4.8</v>
      </c>
      <c r="E27" s="12">
        <v>23.6</v>
      </c>
      <c r="F27" s="12">
        <v>6.8</v>
      </c>
      <c r="G27" s="12">
        <v>7.8599999999999994</v>
      </c>
      <c r="H27" s="12">
        <v>10.8</v>
      </c>
      <c r="I27" s="12">
        <v>2</v>
      </c>
    </row>
    <row r="28" spans="1:9" x14ac:dyDescent="0.2">
      <c r="A28" s="12">
        <v>876.5</v>
      </c>
      <c r="B28" s="12">
        <v>82.75</v>
      </c>
      <c r="C28" s="12">
        <v>4.75</v>
      </c>
      <c r="D28" s="12">
        <v>5.25</v>
      </c>
      <c r="E28" s="12">
        <v>14.25</v>
      </c>
      <c r="F28" s="12">
        <v>4.75</v>
      </c>
      <c r="G28" s="12">
        <v>6.0250000000000004</v>
      </c>
      <c r="H28" s="12">
        <v>6.5</v>
      </c>
      <c r="I28" s="12">
        <v>0.60000000000000009</v>
      </c>
    </row>
    <row r="29" spans="1:9" x14ac:dyDescent="0.2">
      <c r="A29" s="12">
        <v>968.6</v>
      </c>
      <c r="B29" s="12">
        <v>83.8</v>
      </c>
      <c r="C29" s="12">
        <v>2.2000000000000002</v>
      </c>
      <c r="D29" s="12">
        <v>5</v>
      </c>
      <c r="E29" s="12">
        <v>13.4</v>
      </c>
      <c r="F29" s="12">
        <v>4.8</v>
      </c>
      <c r="G29" s="12">
        <v>5.34</v>
      </c>
      <c r="H29" s="12">
        <v>6.2</v>
      </c>
      <c r="I29" s="12">
        <v>1.1600000000000001</v>
      </c>
    </row>
    <row r="30" spans="1:9" x14ac:dyDescent="0.2">
      <c r="A30" s="12">
        <v>934.2</v>
      </c>
      <c r="B30" s="12">
        <v>34.4</v>
      </c>
      <c r="C30" s="12">
        <v>0.8</v>
      </c>
      <c r="D30" s="12">
        <v>0.8</v>
      </c>
      <c r="E30" s="12">
        <v>13</v>
      </c>
      <c r="F30" s="12">
        <v>2.8</v>
      </c>
      <c r="G30" s="12">
        <v>2.38</v>
      </c>
      <c r="H30" s="12">
        <v>2.4</v>
      </c>
      <c r="I30" s="12">
        <v>0.16</v>
      </c>
    </row>
    <row r="31" spans="1:9" x14ac:dyDescent="0.2">
      <c r="A31" s="12">
        <v>964.4</v>
      </c>
      <c r="B31" s="12">
        <v>60.6</v>
      </c>
      <c r="C31" s="12">
        <v>1.2</v>
      </c>
      <c r="D31" s="12">
        <v>1.2</v>
      </c>
      <c r="E31" s="12">
        <v>6.6</v>
      </c>
      <c r="F31" s="12">
        <v>0.6</v>
      </c>
      <c r="G31" s="12">
        <v>0.94000000000000006</v>
      </c>
      <c r="H31" s="12">
        <v>1.6</v>
      </c>
      <c r="I31" s="12">
        <v>0.94000000000000006</v>
      </c>
    </row>
    <row r="32" spans="1:9" x14ac:dyDescent="0.2">
      <c r="A32" s="12">
        <v>738.16666666666663</v>
      </c>
      <c r="B32" s="12">
        <v>27.666666666666668</v>
      </c>
      <c r="C32" s="12">
        <v>2.8333333333333335</v>
      </c>
      <c r="D32" s="12">
        <v>3.1666666666666665</v>
      </c>
      <c r="E32" s="12">
        <v>22</v>
      </c>
      <c r="F32" s="12">
        <v>4.5</v>
      </c>
      <c r="G32" s="12">
        <v>4.55</v>
      </c>
      <c r="H32" s="12">
        <v>8.8333333333333339</v>
      </c>
      <c r="I32" s="12">
        <v>0</v>
      </c>
    </row>
    <row r="33" spans="1:9" x14ac:dyDescent="0.2">
      <c r="A33" s="12">
        <v>876.8</v>
      </c>
      <c r="B33" s="12">
        <v>59</v>
      </c>
      <c r="C33" s="12">
        <v>2.8</v>
      </c>
      <c r="D33" s="12">
        <v>2.8</v>
      </c>
      <c r="E33" s="12">
        <v>19</v>
      </c>
      <c r="F33" s="12">
        <v>3</v>
      </c>
      <c r="G33" s="12">
        <v>3.22</v>
      </c>
      <c r="H33" s="12">
        <v>5.2</v>
      </c>
      <c r="I33" s="12">
        <v>0</v>
      </c>
    </row>
    <row r="34" spans="1:9" x14ac:dyDescent="0.2">
      <c r="A34" s="12">
        <v>814.8</v>
      </c>
      <c r="B34" s="12">
        <v>43.4</v>
      </c>
      <c r="C34" s="12">
        <v>1.6</v>
      </c>
      <c r="D34" s="12">
        <v>2.8</v>
      </c>
      <c r="E34" s="12">
        <v>20.8</v>
      </c>
      <c r="F34" s="12">
        <v>6</v>
      </c>
      <c r="G34" s="12">
        <v>5.9599999999999991</v>
      </c>
      <c r="H34" s="12">
        <v>4.4000000000000004</v>
      </c>
      <c r="I34" s="12">
        <v>5.38</v>
      </c>
    </row>
    <row r="35" spans="1:9" x14ac:dyDescent="0.2">
      <c r="A35" s="12">
        <v>806.33333333333337</v>
      </c>
      <c r="B35" s="12">
        <v>87.166666666666671</v>
      </c>
      <c r="C35" s="12">
        <v>3.5</v>
      </c>
      <c r="D35" s="12">
        <v>5.166666666666667</v>
      </c>
      <c r="E35" s="12">
        <v>18.5</v>
      </c>
      <c r="F35" s="12">
        <v>4.166666666666667</v>
      </c>
      <c r="G35" s="12">
        <v>4.5</v>
      </c>
      <c r="H35" s="12">
        <v>7.833333333333333</v>
      </c>
      <c r="I35" s="12">
        <v>0.54999999999999993</v>
      </c>
    </row>
    <row r="36" spans="1:9" x14ac:dyDescent="0.2">
      <c r="A36" s="12">
        <v>771.8</v>
      </c>
      <c r="B36" s="12">
        <v>69.599999999999994</v>
      </c>
      <c r="C36" s="12">
        <v>3.2</v>
      </c>
      <c r="D36" s="12">
        <v>2.8</v>
      </c>
      <c r="E36" s="12">
        <v>13.4</v>
      </c>
      <c r="F36" s="12">
        <v>4.4000000000000004</v>
      </c>
      <c r="G36" s="12">
        <v>4.74</v>
      </c>
      <c r="H36" s="12">
        <v>3.4</v>
      </c>
      <c r="I36" s="12">
        <v>3.1799999999999997</v>
      </c>
    </row>
    <row r="37" spans="1:9" x14ac:dyDescent="0.2">
      <c r="A37" s="12">
        <v>882</v>
      </c>
      <c r="B37" s="12">
        <v>66.75</v>
      </c>
      <c r="C37" s="12">
        <v>3.5</v>
      </c>
      <c r="D37" s="12">
        <v>5.75</v>
      </c>
      <c r="E37" s="12">
        <v>27.75</v>
      </c>
      <c r="F37" s="12">
        <v>6</v>
      </c>
      <c r="G37" s="12">
        <v>6.875</v>
      </c>
      <c r="H37" s="12">
        <v>10.25</v>
      </c>
      <c r="I37" s="12">
        <v>1.175</v>
      </c>
    </row>
    <row r="38" spans="1:9" x14ac:dyDescent="0.2">
      <c r="A38" s="12">
        <v>988.66666666666663</v>
      </c>
      <c r="B38" s="12">
        <v>152.33333333333334</v>
      </c>
      <c r="C38" s="12">
        <v>2.6666666666666665</v>
      </c>
      <c r="D38" s="12">
        <v>4.666666666666667</v>
      </c>
      <c r="E38" s="12">
        <v>13</v>
      </c>
      <c r="F38" s="12">
        <v>4.666666666666667</v>
      </c>
      <c r="G38" s="12">
        <v>5.1333333333333329</v>
      </c>
      <c r="H38" s="12">
        <v>5</v>
      </c>
      <c r="I38" s="12">
        <v>0.23333333333333331</v>
      </c>
    </row>
    <row r="39" spans="1:9" x14ac:dyDescent="0.2">
      <c r="A39" s="12">
        <v>892</v>
      </c>
      <c r="B39" s="12">
        <v>94.5</v>
      </c>
      <c r="C39" s="12">
        <v>3.6666666666666665</v>
      </c>
      <c r="D39" s="12">
        <v>4.5</v>
      </c>
      <c r="E39" s="12">
        <v>19.833333333333332</v>
      </c>
      <c r="F39" s="12">
        <v>7.333333333333333</v>
      </c>
      <c r="G39" s="12">
        <v>8.25</v>
      </c>
      <c r="H39" s="12">
        <v>7.166666666666667</v>
      </c>
      <c r="I39" s="12">
        <v>0.41666666666666669</v>
      </c>
    </row>
    <row r="40" spans="1:9" x14ac:dyDescent="0.2">
      <c r="A40" s="12">
        <v>757.8</v>
      </c>
      <c r="B40" s="12">
        <v>52.4</v>
      </c>
      <c r="C40" s="12">
        <v>3.2</v>
      </c>
      <c r="D40" s="12">
        <v>3.2</v>
      </c>
      <c r="E40" s="12">
        <v>27.2</v>
      </c>
      <c r="F40" s="12">
        <v>7</v>
      </c>
      <c r="G40" s="12">
        <v>7.3800000000000008</v>
      </c>
      <c r="H40" s="12">
        <v>6.8</v>
      </c>
      <c r="I40" s="12">
        <v>7.2200000000000006</v>
      </c>
    </row>
    <row r="41" spans="1:9" x14ac:dyDescent="0.2">
      <c r="A41" s="12">
        <v>755</v>
      </c>
      <c r="B41" s="12">
        <v>64.599999999999994</v>
      </c>
      <c r="C41" s="12">
        <v>2</v>
      </c>
      <c r="D41" s="12">
        <v>2.6</v>
      </c>
      <c r="E41" s="12">
        <v>21.6</v>
      </c>
      <c r="F41" s="12">
        <v>5.6</v>
      </c>
      <c r="G41" s="12">
        <v>6.2200000000000006</v>
      </c>
      <c r="H41" s="12">
        <v>9.6</v>
      </c>
      <c r="I41" s="12">
        <v>0.52</v>
      </c>
    </row>
    <row r="42" spans="1:9" x14ac:dyDescent="0.2">
      <c r="A42" s="12">
        <v>763.8</v>
      </c>
      <c r="B42" s="12">
        <v>46.6</v>
      </c>
      <c r="C42" s="12">
        <v>2.4</v>
      </c>
      <c r="D42" s="12">
        <v>1.4</v>
      </c>
      <c r="E42" s="12">
        <v>13.4</v>
      </c>
      <c r="F42" s="12">
        <v>4.8</v>
      </c>
      <c r="G42" s="12">
        <v>5.0200000000000005</v>
      </c>
      <c r="H42" s="12">
        <v>3.4</v>
      </c>
      <c r="I42" s="12">
        <v>0</v>
      </c>
    </row>
    <row r="43" spans="1:9" x14ac:dyDescent="0.2">
      <c r="A43" s="12">
        <v>928</v>
      </c>
      <c r="B43" s="12">
        <v>67.400000000000006</v>
      </c>
      <c r="C43" s="12">
        <v>1.8</v>
      </c>
      <c r="D43" s="12">
        <v>2.6</v>
      </c>
      <c r="E43" s="12">
        <v>17.8</v>
      </c>
      <c r="F43" s="12">
        <v>5.2</v>
      </c>
      <c r="G43" s="12">
        <v>6.2999999999999989</v>
      </c>
      <c r="H43" s="12">
        <v>5</v>
      </c>
      <c r="I43" s="12">
        <v>0.44000000000000006</v>
      </c>
    </row>
    <row r="44" spans="1:9" x14ac:dyDescent="0.2">
      <c r="A44" s="12">
        <v>866.33333333333337</v>
      </c>
      <c r="B44" s="12">
        <v>91.166666666666671</v>
      </c>
      <c r="C44" s="12">
        <v>3</v>
      </c>
      <c r="D44" s="12">
        <v>2.6666666666666665</v>
      </c>
      <c r="E44" s="12">
        <v>33</v>
      </c>
      <c r="F44" s="12">
        <v>8.8333333333333339</v>
      </c>
      <c r="G44" s="12">
        <v>8.7000000000000011</v>
      </c>
      <c r="H44" s="12">
        <v>14.5</v>
      </c>
      <c r="I44" s="12">
        <v>2.6</v>
      </c>
    </row>
    <row r="45" spans="1:9" x14ac:dyDescent="0.2">
      <c r="A45" s="12">
        <v>749</v>
      </c>
      <c r="B45" s="12">
        <v>56.166666666666664</v>
      </c>
      <c r="C45" s="12">
        <v>3</v>
      </c>
      <c r="D45" s="12">
        <v>3.3333333333333335</v>
      </c>
      <c r="E45" s="12">
        <v>24.833333333333332</v>
      </c>
      <c r="F45" s="12">
        <v>9.3333333333333339</v>
      </c>
      <c r="G45" s="12">
        <v>8.6166666666666671</v>
      </c>
      <c r="H45" s="12">
        <v>8.8333333333333339</v>
      </c>
      <c r="I45" s="12">
        <v>1</v>
      </c>
    </row>
    <row r="46" spans="1:9" x14ac:dyDescent="0.2">
      <c r="A46" s="12">
        <v>748.6</v>
      </c>
      <c r="B46" s="12">
        <v>42.8</v>
      </c>
      <c r="C46" s="12">
        <v>2.2000000000000002</v>
      </c>
      <c r="D46" s="12">
        <v>1.8</v>
      </c>
      <c r="E46" s="12">
        <v>27.8</v>
      </c>
      <c r="F46" s="12">
        <v>9.6</v>
      </c>
      <c r="G46" s="12">
        <v>10.02</v>
      </c>
      <c r="H46" s="12">
        <v>10.6</v>
      </c>
      <c r="I46" s="12">
        <v>1.3199999999999998</v>
      </c>
    </row>
    <row r="47" spans="1:9" x14ac:dyDescent="0.2">
      <c r="A47" s="12">
        <v>927.83333333333337</v>
      </c>
      <c r="B47" s="12">
        <v>92.833333333333329</v>
      </c>
      <c r="C47" s="12">
        <v>3.1666666666666665</v>
      </c>
      <c r="D47" s="12">
        <v>3.6666666666666665</v>
      </c>
      <c r="E47" s="12">
        <v>29.5</v>
      </c>
      <c r="F47" s="12">
        <v>8.8333333333333339</v>
      </c>
      <c r="G47" s="12">
        <v>9.1666666666666679</v>
      </c>
      <c r="H47" s="12">
        <v>9.1666666666666661</v>
      </c>
      <c r="I47" s="12">
        <v>0.41666666666666669</v>
      </c>
    </row>
    <row r="48" spans="1:9" x14ac:dyDescent="0.2">
      <c r="A48" s="12">
        <v>860.8</v>
      </c>
      <c r="B48" s="12">
        <v>66.400000000000006</v>
      </c>
      <c r="C48" s="12">
        <v>2.6</v>
      </c>
      <c r="D48" s="12">
        <v>1.8</v>
      </c>
      <c r="E48" s="12">
        <v>34.200000000000003</v>
      </c>
      <c r="F48" s="12">
        <v>11</v>
      </c>
      <c r="G48" s="12">
        <v>11.96</v>
      </c>
      <c r="H48" s="12">
        <v>11.2</v>
      </c>
      <c r="I48" s="12">
        <v>9.3199999999999985</v>
      </c>
    </row>
    <row r="49" spans="1:9" x14ac:dyDescent="0.2">
      <c r="A49" s="12">
        <v>780.33333333333337</v>
      </c>
      <c r="B49" s="12">
        <v>63.166666666666664</v>
      </c>
      <c r="C49" s="12">
        <v>1.8333333333333333</v>
      </c>
      <c r="D49" s="12">
        <v>2.6666666666666665</v>
      </c>
      <c r="E49" s="12">
        <v>18.833333333333332</v>
      </c>
      <c r="F49" s="12">
        <v>6.5</v>
      </c>
      <c r="G49" s="12">
        <v>6.05</v>
      </c>
      <c r="H49" s="12">
        <v>6.5</v>
      </c>
      <c r="I49" s="12">
        <v>1.6333333333333335</v>
      </c>
    </row>
    <row r="50" spans="1:9" x14ac:dyDescent="0.2">
      <c r="A50" s="12">
        <v>960</v>
      </c>
      <c r="B50" s="12">
        <v>79.25</v>
      </c>
      <c r="C50" s="12">
        <v>2.5</v>
      </c>
      <c r="D50" s="12">
        <v>2.25</v>
      </c>
      <c r="E50" s="12">
        <v>22.75</v>
      </c>
      <c r="F50" s="12">
        <v>8.5</v>
      </c>
      <c r="G50" s="12">
        <v>10.625</v>
      </c>
      <c r="H50" s="12">
        <v>6.25</v>
      </c>
      <c r="I50" s="12">
        <v>0.82499999999999996</v>
      </c>
    </row>
    <row r="51" spans="1:9" x14ac:dyDescent="0.2">
      <c r="A51" s="12">
        <v>835.83333333333337</v>
      </c>
      <c r="B51" s="12">
        <v>114.33333333333333</v>
      </c>
      <c r="C51" s="12">
        <v>5</v>
      </c>
      <c r="D51" s="12">
        <v>5.5</v>
      </c>
      <c r="E51" s="12">
        <v>22.666666666666668</v>
      </c>
      <c r="F51" s="12">
        <v>7.666666666666667</v>
      </c>
      <c r="G51" s="12">
        <v>7.4833333333333343</v>
      </c>
      <c r="H51" s="12">
        <v>7.5</v>
      </c>
      <c r="I51" s="12">
        <v>2.3333333333333335</v>
      </c>
    </row>
    <row r="52" spans="1:9" x14ac:dyDescent="0.2">
      <c r="A52" s="12">
        <v>691.33333333333337</v>
      </c>
      <c r="B52" s="12">
        <v>62.166666666666664</v>
      </c>
      <c r="C52" s="12">
        <v>1</v>
      </c>
      <c r="D52" s="12">
        <v>2</v>
      </c>
      <c r="E52" s="12">
        <v>28.833333333333332</v>
      </c>
      <c r="F52" s="12">
        <v>6.5</v>
      </c>
      <c r="G52" s="12">
        <v>7.5999999999999988</v>
      </c>
      <c r="H52" s="12">
        <v>11.333333333333334</v>
      </c>
      <c r="I52" s="12">
        <v>0.81666666666666676</v>
      </c>
    </row>
    <row r="53" spans="1:9" x14ac:dyDescent="0.2">
      <c r="A53" s="12">
        <v>911</v>
      </c>
      <c r="B53" s="12">
        <v>59</v>
      </c>
      <c r="C53" s="12">
        <v>1.4</v>
      </c>
      <c r="D53" s="12">
        <v>3</v>
      </c>
      <c r="E53" s="12">
        <v>17.600000000000001</v>
      </c>
      <c r="F53" s="12">
        <v>7.4</v>
      </c>
      <c r="G53" s="12">
        <v>8.16</v>
      </c>
      <c r="H53" s="12">
        <v>6</v>
      </c>
      <c r="I53" s="12">
        <v>0.7</v>
      </c>
    </row>
    <row r="54" spans="1:9" x14ac:dyDescent="0.2">
      <c r="A54" s="12">
        <v>1031.75</v>
      </c>
      <c r="B54" s="12">
        <v>102.5</v>
      </c>
      <c r="C54" s="12">
        <v>3.25</v>
      </c>
      <c r="D54" s="12">
        <v>3.25</v>
      </c>
      <c r="E54" s="12">
        <v>11.5</v>
      </c>
      <c r="F54" s="12">
        <v>3.75</v>
      </c>
      <c r="G54" s="12">
        <v>4.45</v>
      </c>
      <c r="H54" s="12">
        <v>4.25</v>
      </c>
      <c r="I54" s="12">
        <v>0</v>
      </c>
    </row>
    <row r="55" spans="1:9" x14ac:dyDescent="0.2">
      <c r="A55" s="12">
        <v>913</v>
      </c>
      <c r="B55" s="12">
        <v>63</v>
      </c>
      <c r="C55" s="12">
        <v>1.3333333333333333</v>
      </c>
      <c r="D55" s="12">
        <v>2.3333333333333335</v>
      </c>
      <c r="E55" s="12">
        <v>21.666666666666668</v>
      </c>
      <c r="F55" s="12">
        <v>10</v>
      </c>
      <c r="G55" s="12">
        <v>10.833333333333334</v>
      </c>
      <c r="H55" s="12">
        <v>6</v>
      </c>
      <c r="I55" s="12">
        <v>1.8</v>
      </c>
    </row>
    <row r="56" spans="1:9" x14ac:dyDescent="0.2">
      <c r="A56" s="12">
        <v>1089.8</v>
      </c>
      <c r="B56" s="12">
        <v>83.2</v>
      </c>
      <c r="C56" s="12">
        <v>0.6</v>
      </c>
      <c r="D56" s="12">
        <v>4.4000000000000004</v>
      </c>
      <c r="E56" s="12">
        <v>19.8</v>
      </c>
      <c r="F56" s="12">
        <v>5.6</v>
      </c>
      <c r="G56" s="12">
        <v>5.64</v>
      </c>
      <c r="H56" s="12">
        <v>5.8</v>
      </c>
      <c r="I56" s="12">
        <v>0.88000000000000012</v>
      </c>
    </row>
    <row r="57" spans="1:9" x14ac:dyDescent="0.2">
      <c r="A57" s="12">
        <v>869.83333333333337</v>
      </c>
      <c r="B57" s="12">
        <v>67.833333333333329</v>
      </c>
      <c r="C57" s="12">
        <v>2</v>
      </c>
      <c r="D57" s="12">
        <v>2.1666666666666665</v>
      </c>
      <c r="E57" s="12">
        <v>26.666666666666668</v>
      </c>
      <c r="F57" s="12">
        <v>7.333333333333333</v>
      </c>
      <c r="G57" s="12">
        <v>8.4833333333333343</v>
      </c>
      <c r="H57" s="12">
        <v>13.5</v>
      </c>
      <c r="I57" s="12">
        <v>6.4166666666666652</v>
      </c>
    </row>
    <row r="58" spans="1:9" x14ac:dyDescent="0.2">
      <c r="A58" s="12">
        <v>1001.25</v>
      </c>
      <c r="B58" s="12">
        <v>100.5</v>
      </c>
      <c r="C58" s="12">
        <v>1.5</v>
      </c>
      <c r="D58" s="12">
        <v>3.75</v>
      </c>
      <c r="E58" s="12">
        <v>17.5</v>
      </c>
      <c r="F58" s="12">
        <v>6.5</v>
      </c>
      <c r="G58" s="12">
        <v>7</v>
      </c>
      <c r="H58" s="12">
        <v>3.75</v>
      </c>
      <c r="I58" s="12">
        <v>0.625</v>
      </c>
    </row>
    <row r="59" spans="1:9" x14ac:dyDescent="0.2">
      <c r="A59" s="12">
        <v>940.33333333333337</v>
      </c>
      <c r="B59" s="12">
        <v>110.66666666666667</v>
      </c>
      <c r="C59" s="12">
        <v>2.5</v>
      </c>
      <c r="D59" s="12">
        <v>4.333333333333333</v>
      </c>
      <c r="E59" s="12">
        <v>17.333333333333332</v>
      </c>
      <c r="F59" s="12">
        <v>6.666666666666667</v>
      </c>
      <c r="G59" s="12">
        <v>7.2166666666666659</v>
      </c>
      <c r="H59" s="12">
        <v>1.1666666666666667</v>
      </c>
      <c r="I59" s="12">
        <v>1.3833333333333335</v>
      </c>
    </row>
    <row r="60" spans="1:9" x14ac:dyDescent="0.2">
      <c r="A60" s="12">
        <v>1135.75</v>
      </c>
      <c r="B60" s="12">
        <v>107</v>
      </c>
      <c r="C60" s="12">
        <v>2.5</v>
      </c>
      <c r="D60" s="12">
        <v>4.75</v>
      </c>
      <c r="E60" s="12">
        <v>22</v>
      </c>
      <c r="F60" s="12">
        <v>9.25</v>
      </c>
      <c r="G60" s="12">
        <v>10.55</v>
      </c>
      <c r="H60" s="12">
        <v>9.5</v>
      </c>
      <c r="I60" s="12">
        <v>8.4</v>
      </c>
    </row>
    <row r="61" spans="1:9" x14ac:dyDescent="0.2">
      <c r="A61" s="12">
        <v>702.8</v>
      </c>
      <c r="B61" s="12">
        <v>59.6</v>
      </c>
      <c r="C61" s="12">
        <v>3.2</v>
      </c>
      <c r="D61" s="12">
        <v>1.6</v>
      </c>
      <c r="E61" s="12">
        <v>22.8</v>
      </c>
      <c r="F61" s="12">
        <v>9.4</v>
      </c>
      <c r="G61" s="12">
        <v>11.420000000000002</v>
      </c>
      <c r="H61" s="12">
        <v>10.4</v>
      </c>
      <c r="I61" s="12">
        <v>1.6799999999999997</v>
      </c>
    </row>
    <row r="62" spans="1:9" x14ac:dyDescent="0.2">
      <c r="A62" s="12">
        <v>1133.75</v>
      </c>
      <c r="B62" s="12">
        <v>155.75</v>
      </c>
      <c r="C62" s="12">
        <v>2.5</v>
      </c>
      <c r="D62" s="12">
        <v>4</v>
      </c>
      <c r="E62" s="12">
        <v>24</v>
      </c>
      <c r="F62" s="12">
        <v>8</v>
      </c>
      <c r="G62" s="12">
        <v>9.3500000000000014</v>
      </c>
      <c r="H62" s="12">
        <v>9.75</v>
      </c>
      <c r="I62" s="12">
        <v>8.85</v>
      </c>
    </row>
    <row r="63" spans="1:9" x14ac:dyDescent="0.2">
      <c r="A63" s="12">
        <v>835.25</v>
      </c>
      <c r="B63" s="12">
        <v>54.75</v>
      </c>
      <c r="C63" s="12">
        <v>1.5</v>
      </c>
      <c r="D63" s="12">
        <v>3.5</v>
      </c>
      <c r="E63" s="12">
        <v>19.25</v>
      </c>
      <c r="F63" s="12">
        <v>5.75</v>
      </c>
      <c r="G63" s="12">
        <v>6.0749999999999993</v>
      </c>
      <c r="H63" s="12">
        <v>8.75</v>
      </c>
      <c r="I63" s="12">
        <v>2.35</v>
      </c>
    </row>
    <row r="64" spans="1:9" x14ac:dyDescent="0.2">
      <c r="A64" s="12">
        <v>919.5</v>
      </c>
      <c r="B64" s="12">
        <v>56.25</v>
      </c>
      <c r="C64" s="12">
        <v>2.5</v>
      </c>
      <c r="D64" s="12">
        <v>3</v>
      </c>
      <c r="E64" s="12">
        <v>17.25</v>
      </c>
      <c r="F64" s="12">
        <v>5</v>
      </c>
      <c r="G64" s="12">
        <v>5.125</v>
      </c>
      <c r="H64" s="12">
        <v>3.5</v>
      </c>
      <c r="I64" s="12">
        <v>2.75</v>
      </c>
    </row>
    <row r="65" spans="1:9" x14ac:dyDescent="0.2">
      <c r="A65" s="12">
        <v>946</v>
      </c>
      <c r="B65" s="12">
        <v>44.5</v>
      </c>
      <c r="C65" s="12">
        <v>1.5</v>
      </c>
      <c r="D65" s="12">
        <v>2.75</v>
      </c>
      <c r="E65" s="12">
        <v>11.75</v>
      </c>
      <c r="F65" s="12">
        <v>4</v>
      </c>
      <c r="G65" s="12">
        <v>4.1749999999999998</v>
      </c>
      <c r="H65" s="12">
        <v>5.5</v>
      </c>
      <c r="I65" s="12">
        <v>0.8</v>
      </c>
    </row>
    <row r="66" spans="1:9" x14ac:dyDescent="0.2">
      <c r="A66" s="12">
        <v>647.33333333333337</v>
      </c>
      <c r="B66" s="12">
        <v>38.666666666666664</v>
      </c>
      <c r="C66" s="12">
        <v>1</v>
      </c>
      <c r="D66" s="12">
        <v>0.66666666666666663</v>
      </c>
      <c r="E66" s="12">
        <v>10</v>
      </c>
      <c r="F66" s="12">
        <v>0.33333333333333331</v>
      </c>
      <c r="G66" s="12">
        <v>0.46666666666666662</v>
      </c>
      <c r="H66" s="12">
        <v>2.3333333333333335</v>
      </c>
      <c r="I66" s="12">
        <v>0</v>
      </c>
    </row>
    <row r="67" spans="1:9" x14ac:dyDescent="0.2">
      <c r="A67" s="12">
        <v>1013</v>
      </c>
      <c r="B67" s="12">
        <v>62</v>
      </c>
      <c r="C67" s="12">
        <v>2.4</v>
      </c>
      <c r="D67" s="12">
        <v>3.8</v>
      </c>
      <c r="E67" s="12">
        <v>20.2</v>
      </c>
      <c r="F67" s="12">
        <v>3.8</v>
      </c>
      <c r="G67" s="12">
        <v>4.16</v>
      </c>
      <c r="H67" s="12">
        <v>8</v>
      </c>
      <c r="I67" s="12">
        <v>0.58000000000000007</v>
      </c>
    </row>
    <row r="68" spans="1:9" x14ac:dyDescent="0.2">
      <c r="A68" s="12">
        <v>998.6</v>
      </c>
      <c r="B68" s="12">
        <v>65.599999999999994</v>
      </c>
      <c r="C68" s="12">
        <v>1.2</v>
      </c>
      <c r="D68" s="12">
        <v>1</v>
      </c>
      <c r="E68" s="12">
        <v>21.4</v>
      </c>
      <c r="F68" s="12">
        <v>6.6</v>
      </c>
      <c r="G68" s="12">
        <v>7.38</v>
      </c>
      <c r="H68" s="12">
        <v>7.2</v>
      </c>
      <c r="I68" s="12">
        <v>0.65999999999999992</v>
      </c>
    </row>
    <row r="69" spans="1:9" x14ac:dyDescent="0.2">
      <c r="A69" s="12">
        <v>1021</v>
      </c>
      <c r="B69" s="12">
        <v>74</v>
      </c>
      <c r="C69" s="12">
        <v>4.2</v>
      </c>
      <c r="D69" s="12">
        <v>2.6</v>
      </c>
      <c r="E69" s="12">
        <v>23.4</v>
      </c>
      <c r="F69" s="12">
        <v>9.4</v>
      </c>
      <c r="G69" s="12">
        <v>10.7</v>
      </c>
      <c r="H69" s="12">
        <v>7.2</v>
      </c>
      <c r="I69" s="12">
        <v>2.04</v>
      </c>
    </row>
    <row r="70" spans="1:9" x14ac:dyDescent="0.2">
      <c r="A70" s="12">
        <v>1023.4</v>
      </c>
      <c r="B70" s="12">
        <v>72</v>
      </c>
      <c r="C70" s="12">
        <v>2</v>
      </c>
      <c r="D70" s="12">
        <v>2.2000000000000002</v>
      </c>
      <c r="E70" s="12">
        <v>23.8</v>
      </c>
      <c r="F70" s="12">
        <v>5.6</v>
      </c>
      <c r="G70" s="12">
        <v>6.76</v>
      </c>
      <c r="H70" s="12">
        <v>8.6</v>
      </c>
      <c r="I70" s="12">
        <v>6.4799999999999995</v>
      </c>
    </row>
    <row r="71" spans="1:9" x14ac:dyDescent="0.2">
      <c r="A71" s="12">
        <v>918</v>
      </c>
      <c r="B71" s="12">
        <v>28</v>
      </c>
      <c r="C71" s="12">
        <v>1.3333333333333333</v>
      </c>
      <c r="D71" s="12">
        <v>0.66666666666666663</v>
      </c>
      <c r="E71" s="12">
        <v>14.333333333333334</v>
      </c>
      <c r="F71" s="12">
        <v>3.6666666666666665</v>
      </c>
      <c r="G71" s="12">
        <v>3.4666666666666663</v>
      </c>
      <c r="H71" s="12">
        <v>4.333333333333333</v>
      </c>
      <c r="I71" s="12">
        <v>0.53333333333333333</v>
      </c>
    </row>
    <row r="72" spans="1:9" x14ac:dyDescent="0.2">
      <c r="A72" s="12">
        <v>785</v>
      </c>
      <c r="B72" s="12">
        <v>54.6</v>
      </c>
      <c r="C72" s="12">
        <v>1.6</v>
      </c>
      <c r="D72" s="12">
        <v>1.4</v>
      </c>
      <c r="E72" s="12">
        <v>22</v>
      </c>
      <c r="F72" s="12">
        <v>7.2</v>
      </c>
      <c r="G72" s="12">
        <v>7.38</v>
      </c>
      <c r="H72" s="12">
        <v>5.4</v>
      </c>
      <c r="I72" s="12">
        <v>0.8</v>
      </c>
    </row>
    <row r="73" spans="1:9" x14ac:dyDescent="0.2">
      <c r="A73" s="12">
        <v>1013.4</v>
      </c>
      <c r="B73" s="12">
        <v>62.8</v>
      </c>
      <c r="C73" s="12">
        <v>2.6</v>
      </c>
      <c r="D73" s="12">
        <v>2.6</v>
      </c>
      <c r="E73" s="12">
        <v>15.4</v>
      </c>
      <c r="F73" s="12">
        <v>5.2</v>
      </c>
      <c r="G73" s="12">
        <v>4.88</v>
      </c>
      <c r="H73" s="12">
        <v>2.6</v>
      </c>
      <c r="I73" s="12">
        <v>0.26</v>
      </c>
    </row>
    <row r="74" spans="1:9" x14ac:dyDescent="0.2">
      <c r="A74" s="12">
        <v>946.75</v>
      </c>
      <c r="B74" s="12">
        <v>102</v>
      </c>
      <c r="C74" s="12">
        <v>4.75</v>
      </c>
      <c r="D74" s="12">
        <v>3.25</v>
      </c>
      <c r="E74" s="12">
        <v>15.25</v>
      </c>
      <c r="F74" s="12">
        <v>7.5</v>
      </c>
      <c r="G74" s="12">
        <v>10.225</v>
      </c>
      <c r="H74" s="12">
        <v>4.25</v>
      </c>
      <c r="I74" s="12">
        <v>8.1999999999999993</v>
      </c>
    </row>
    <row r="75" spans="1:9" x14ac:dyDescent="0.2">
      <c r="A75" s="12">
        <v>854.5</v>
      </c>
      <c r="B75" s="12">
        <v>73.5</v>
      </c>
      <c r="C75" s="12">
        <v>1.5</v>
      </c>
      <c r="D75" s="12">
        <v>3.5</v>
      </c>
      <c r="E75" s="12">
        <v>10.5</v>
      </c>
      <c r="F75" s="12">
        <v>4.5</v>
      </c>
      <c r="G75" s="12">
        <v>4.5999999999999996</v>
      </c>
      <c r="H75" s="12">
        <v>3</v>
      </c>
      <c r="I75" s="12">
        <v>0.4</v>
      </c>
    </row>
    <row r="76" spans="1:9" x14ac:dyDescent="0.2">
      <c r="A76" s="12">
        <v>789.2</v>
      </c>
      <c r="B76" s="12">
        <v>63.6</v>
      </c>
      <c r="C76" s="12">
        <v>1.6</v>
      </c>
      <c r="D76" s="12">
        <v>4.4000000000000004</v>
      </c>
      <c r="E76" s="12">
        <v>14.2</v>
      </c>
      <c r="F76" s="12">
        <v>5.8</v>
      </c>
      <c r="G76" s="12">
        <v>5.84</v>
      </c>
      <c r="H76" s="12">
        <v>7.4</v>
      </c>
      <c r="I76" s="12">
        <v>0.48000000000000009</v>
      </c>
    </row>
    <row r="77" spans="1:9" x14ac:dyDescent="0.2">
      <c r="A77" s="12">
        <v>1001.25</v>
      </c>
      <c r="B77" s="12">
        <v>100.5</v>
      </c>
      <c r="C77" s="12">
        <v>1.5</v>
      </c>
      <c r="D77" s="12">
        <v>3.75</v>
      </c>
      <c r="E77" s="12">
        <v>17.5</v>
      </c>
      <c r="F77" s="12">
        <v>6.5</v>
      </c>
      <c r="G77" s="12">
        <v>7</v>
      </c>
      <c r="H77" s="12">
        <v>3.75</v>
      </c>
      <c r="I77" s="12">
        <v>0.625</v>
      </c>
    </row>
    <row r="78" spans="1:9" x14ac:dyDescent="0.2">
      <c r="A78" s="12">
        <v>927.83333333333337</v>
      </c>
      <c r="B78" s="12">
        <v>92.833333333333329</v>
      </c>
      <c r="C78" s="12">
        <v>3.1666666666666665</v>
      </c>
      <c r="D78" s="12">
        <v>3.6666666666666665</v>
      </c>
      <c r="E78" s="12">
        <v>29.5</v>
      </c>
      <c r="F78" s="12">
        <v>8.8333333333333339</v>
      </c>
      <c r="G78" s="12">
        <v>9.1666666666666679</v>
      </c>
      <c r="H78" s="12">
        <v>9.1666666666666661</v>
      </c>
      <c r="I78" s="12">
        <v>0.41666666666666669</v>
      </c>
    </row>
    <row r="79" spans="1:9" x14ac:dyDescent="0.2">
      <c r="A79" s="12">
        <v>835.25</v>
      </c>
      <c r="B79" s="12">
        <v>54.75</v>
      </c>
      <c r="C79" s="12">
        <v>1.5</v>
      </c>
      <c r="D79" s="12">
        <v>3.5</v>
      </c>
      <c r="E79" s="12">
        <v>19.25</v>
      </c>
      <c r="F79" s="12">
        <v>5.75</v>
      </c>
      <c r="G79" s="12">
        <v>6.0749999999999993</v>
      </c>
      <c r="H79" s="12">
        <v>8.75</v>
      </c>
      <c r="I79" s="12">
        <v>2.35</v>
      </c>
    </row>
    <row r="80" spans="1:9" x14ac:dyDescent="0.2">
      <c r="A80" s="12">
        <v>757.8</v>
      </c>
      <c r="B80" s="12">
        <v>52.4</v>
      </c>
      <c r="C80" s="12">
        <v>3.2</v>
      </c>
      <c r="D80" s="12">
        <v>3.2</v>
      </c>
      <c r="E80" s="12">
        <v>27.2</v>
      </c>
      <c r="F80" s="12">
        <v>7</v>
      </c>
      <c r="G80" s="12">
        <v>7.3800000000000008</v>
      </c>
      <c r="H80" s="12">
        <v>6.8</v>
      </c>
      <c r="I80" s="12">
        <v>7.2200000000000006</v>
      </c>
    </row>
    <row r="81" spans="1:9" x14ac:dyDescent="0.2">
      <c r="A81" s="12">
        <v>902</v>
      </c>
      <c r="B81" s="12">
        <v>68.75</v>
      </c>
      <c r="C81" s="12">
        <v>4.75</v>
      </c>
      <c r="D81" s="12">
        <v>4.25</v>
      </c>
      <c r="E81" s="12">
        <v>17</v>
      </c>
      <c r="F81" s="12">
        <v>7</v>
      </c>
      <c r="G81" s="12">
        <v>8.9</v>
      </c>
      <c r="H81" s="12">
        <v>6.25</v>
      </c>
      <c r="I81" s="12">
        <v>0.47499999999999998</v>
      </c>
    </row>
    <row r="82" spans="1:9" x14ac:dyDescent="0.2">
      <c r="A82" s="12">
        <v>647.33333333333337</v>
      </c>
      <c r="B82" s="12">
        <v>38.666666666666664</v>
      </c>
      <c r="C82" s="12">
        <v>1</v>
      </c>
      <c r="D82" s="12">
        <v>0.66666666666666663</v>
      </c>
      <c r="E82" s="12">
        <v>10</v>
      </c>
      <c r="F82" s="12">
        <v>0.33333333333333331</v>
      </c>
      <c r="G82" s="12">
        <v>0.46666666666666662</v>
      </c>
      <c r="H82" s="12">
        <v>2.3333333333333335</v>
      </c>
      <c r="I82" s="12">
        <v>0</v>
      </c>
    </row>
    <row r="83" spans="1:9" x14ac:dyDescent="0.2">
      <c r="A83" s="12">
        <v>792.4</v>
      </c>
      <c r="B83" s="12">
        <v>100.6</v>
      </c>
      <c r="C83" s="12">
        <v>3.8</v>
      </c>
      <c r="D83" s="12">
        <v>3.2</v>
      </c>
      <c r="E83" s="12">
        <v>13.8</v>
      </c>
      <c r="F83" s="12">
        <v>3.6</v>
      </c>
      <c r="G83" s="12">
        <v>3.84</v>
      </c>
      <c r="H83" s="12">
        <v>3.2</v>
      </c>
      <c r="I83" s="12">
        <v>0.36</v>
      </c>
    </row>
  </sheetData>
  <autoFilter ref="A1:I1" xr:uid="{0DC49946-CBB5-49A8-A9C4-3B1EA1EE4D5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6453DCA7BF5C4098ADF1903D1B6C7C" ma:contentTypeVersion="2" ma:contentTypeDescription="Create a new document." ma:contentTypeScope="" ma:versionID="73d485158e52d20efd5f4afcbbb114f6">
  <xsd:schema xmlns:xsd="http://www.w3.org/2001/XMLSchema" xmlns:xs="http://www.w3.org/2001/XMLSchema" xmlns:p="http://schemas.microsoft.com/office/2006/metadata/properties" xmlns:ns2="333cc9a9-41ff-49d3-bce2-ceff6a8dee4e" targetNamespace="http://schemas.microsoft.com/office/2006/metadata/properties" ma:root="true" ma:fieldsID="7e3b85aa691e902831ec0b5bce9fdd9a" ns2:_="">
    <xsd:import namespace="333cc9a9-41ff-49d3-bce2-ceff6a8dee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c9a9-41ff-49d3-bce2-ceff6a8de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17F568-F785-4DCD-ABBD-DBA435FE35F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333cc9a9-41ff-49d3-bce2-ceff6a8dee4e"/>
  </ds:schemaRefs>
</ds:datastoreItem>
</file>

<file path=customXml/itemProps2.xml><?xml version="1.0" encoding="utf-8"?>
<ds:datastoreItem xmlns:ds="http://schemas.openxmlformats.org/officeDocument/2006/customXml" ds:itemID="{AED20CDE-EF1F-46BB-BC60-FBB22FCA0E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9DB459-CA6D-4C31-9094-2507289F2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c9a9-41ff-49d3-bce2-ceff6a8de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Match Play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King</dc:creator>
  <cp:keywords/>
  <dc:description/>
  <cp:lastModifiedBy>Michael King</cp:lastModifiedBy>
  <cp:revision/>
  <dcterms:created xsi:type="dcterms:W3CDTF">2022-03-09T13:07:01Z</dcterms:created>
  <dcterms:modified xsi:type="dcterms:W3CDTF">2024-02-21T09:44:02Z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0x010100ED6453DCA7BF5C4098ADF1903D1B6C7C</vt:lpwstr>
  </property>
  <property fmtid="{D5CDD505-2E9C-101B-9397-08002B2CF9AE}" pid="3" name="MSIP_Label_8a8eb34d-fba7-40f3-b856-61e3fd1d170f_Enabled">
    <vt:lpwstr>true</vt:lpwstr>
  </property>
  <property fmtid="{D5CDD505-2E9C-101B-9397-08002B2CF9AE}" pid="4" name="MSIP_Label_8a8eb34d-fba7-40f3-b856-61e3fd1d170f_SetDate">
    <vt:lpwstr>2024-02-21T09:44:02Z</vt:lpwstr>
  </property>
  <property fmtid="{D5CDD505-2E9C-101B-9397-08002B2CF9AE}" pid="5" name="MSIP_Label_8a8eb34d-fba7-40f3-b856-61e3fd1d170f_Method">
    <vt:lpwstr>Standard</vt:lpwstr>
  </property>
  <property fmtid="{D5CDD505-2E9C-101B-9397-08002B2CF9AE}" pid="6" name="MSIP_Label_8a8eb34d-fba7-40f3-b856-61e3fd1d170f_Name">
    <vt:lpwstr>Confidential</vt:lpwstr>
  </property>
  <property fmtid="{D5CDD505-2E9C-101B-9397-08002B2CF9AE}" pid="7" name="MSIP_Label_8a8eb34d-fba7-40f3-b856-61e3fd1d170f_SiteId">
    <vt:lpwstr>f89944b7-4a4e-4ea7-9156-3299f3411647</vt:lpwstr>
  </property>
  <property fmtid="{D5CDD505-2E9C-101B-9397-08002B2CF9AE}" pid="8" name="MSIP_Label_8a8eb34d-fba7-40f3-b856-61e3fd1d170f_ActionId">
    <vt:lpwstr>4764698b-401e-4a52-b6e2-b7fdf4595a27</vt:lpwstr>
  </property>
  <property fmtid="{D5CDD505-2E9C-101B-9397-08002B2CF9AE}" pid="9" name="MSIP_Label_8a8eb34d-fba7-40f3-b856-61e3fd1d170f_ContentBits">
    <vt:lpwstr>0</vt:lpwstr>
  </property>
</Properties>
</file>