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8540" windowHeight="11220" activeTab="1"/>
  </bookViews>
  <sheets>
    <sheet name="Metadata" sheetId="5" r:id="rId1"/>
    <sheet name="1775"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377" i="7" l="1"/>
  <c r="B377" i="7"/>
  <c r="M376" i="7"/>
  <c r="B376" i="7"/>
  <c r="M375" i="7"/>
  <c r="B375" i="7"/>
  <c r="M374" i="7"/>
  <c r="B374" i="7"/>
  <c r="D374" i="7"/>
  <c r="M373" i="7"/>
  <c r="B373" i="7"/>
  <c r="M372" i="7"/>
  <c r="B372" i="7"/>
  <c r="D372" i="7"/>
  <c r="E372" i="7"/>
  <c r="F372" i="7"/>
  <c r="G372" i="7"/>
  <c r="H372" i="7"/>
  <c r="I372" i="7"/>
  <c r="J372" i="7"/>
  <c r="M371" i="7"/>
  <c r="B371" i="7"/>
  <c r="M370" i="7"/>
  <c r="B370" i="7"/>
  <c r="M369" i="7"/>
  <c r="B369" i="7"/>
  <c r="M368" i="7"/>
  <c r="B368" i="7"/>
  <c r="D368" i="7"/>
  <c r="E368" i="7"/>
  <c r="F368" i="7"/>
  <c r="G368" i="7"/>
  <c r="H368" i="7"/>
  <c r="I368" i="7"/>
  <c r="J368" i="7"/>
  <c r="M367" i="7"/>
  <c r="B367" i="7"/>
  <c r="M366" i="7"/>
  <c r="B366" i="7"/>
  <c r="D366" i="7"/>
  <c r="E366" i="7"/>
  <c r="F366" i="7"/>
  <c r="G366" i="7"/>
  <c r="H366" i="7"/>
  <c r="I366" i="7"/>
  <c r="J366" i="7"/>
  <c r="M365" i="7"/>
  <c r="B365" i="7"/>
  <c r="M364" i="7"/>
  <c r="B364" i="7"/>
  <c r="D364" i="7"/>
  <c r="E364" i="7"/>
  <c r="F364" i="7"/>
  <c r="G364" i="7"/>
  <c r="H364" i="7"/>
  <c r="I364" i="7"/>
  <c r="J364" i="7"/>
  <c r="M363" i="7"/>
  <c r="B363" i="7"/>
  <c r="M362" i="7"/>
  <c r="B362" i="7"/>
  <c r="M361" i="7"/>
  <c r="B361" i="7"/>
  <c r="M360" i="7"/>
  <c r="B360" i="7"/>
  <c r="D360" i="7"/>
  <c r="E360" i="7"/>
  <c r="F360" i="7"/>
  <c r="G360" i="7"/>
  <c r="H360" i="7"/>
  <c r="I360" i="7"/>
  <c r="J360" i="7"/>
  <c r="M359" i="7"/>
  <c r="B359" i="7"/>
  <c r="M358" i="7"/>
  <c r="B358" i="7"/>
  <c r="M357" i="7"/>
  <c r="B357" i="7"/>
  <c r="M356" i="7"/>
  <c r="B356" i="7"/>
  <c r="D356" i="7"/>
  <c r="M355" i="7"/>
  <c r="B355" i="7"/>
  <c r="M354" i="7"/>
  <c r="B354" i="7"/>
  <c r="M353" i="7"/>
  <c r="B353" i="7"/>
  <c r="M352" i="7"/>
  <c r="B352" i="7"/>
  <c r="D352" i="7"/>
  <c r="E352" i="7"/>
  <c r="F352" i="7"/>
  <c r="G352" i="7"/>
  <c r="H352" i="7"/>
  <c r="M351" i="7"/>
  <c r="B351" i="7"/>
  <c r="M350" i="7"/>
  <c r="B350" i="7"/>
  <c r="D350" i="7"/>
  <c r="E350" i="7"/>
  <c r="F350" i="7"/>
  <c r="M349" i="7"/>
  <c r="B349" i="7"/>
  <c r="M348" i="7"/>
  <c r="B348" i="7"/>
  <c r="D348" i="7"/>
  <c r="M347" i="7"/>
  <c r="B347" i="7"/>
  <c r="M346" i="7"/>
  <c r="B346" i="7"/>
  <c r="D346" i="7"/>
  <c r="E346" i="7"/>
  <c r="F346" i="7"/>
  <c r="G346" i="7"/>
  <c r="H346" i="7"/>
  <c r="I346" i="7"/>
  <c r="M345" i="7"/>
  <c r="B345" i="7"/>
  <c r="M344" i="7"/>
  <c r="B344" i="7"/>
  <c r="M343" i="7"/>
  <c r="B343" i="7"/>
  <c r="M342" i="7"/>
  <c r="B342" i="7"/>
  <c r="D342" i="7"/>
  <c r="E342" i="7"/>
  <c r="M341" i="7"/>
  <c r="B341" i="7"/>
  <c r="M340" i="7"/>
  <c r="B340" i="7"/>
  <c r="D340" i="7"/>
  <c r="E340" i="7"/>
  <c r="F340" i="7"/>
  <c r="G340" i="7"/>
  <c r="H340" i="7"/>
  <c r="I340" i="7"/>
  <c r="J340" i="7"/>
  <c r="M339" i="7"/>
  <c r="B339" i="7"/>
  <c r="M338" i="7"/>
  <c r="B338" i="7"/>
  <c r="D338" i="7"/>
  <c r="E338" i="7"/>
  <c r="F338" i="7"/>
  <c r="G338" i="7"/>
  <c r="H338" i="7"/>
  <c r="I338" i="7"/>
  <c r="J338" i="7"/>
  <c r="M337" i="7"/>
  <c r="B337" i="7"/>
  <c r="M336" i="7"/>
  <c r="B336" i="7"/>
  <c r="M335" i="7"/>
  <c r="B335" i="7"/>
  <c r="M334" i="7"/>
  <c r="B334" i="7"/>
  <c r="D334" i="7"/>
  <c r="E334" i="7"/>
  <c r="F334" i="7"/>
  <c r="G334" i="7"/>
  <c r="H334" i="7"/>
  <c r="I334" i="7"/>
  <c r="J334" i="7"/>
  <c r="M333" i="7"/>
  <c r="B333" i="7"/>
  <c r="M332" i="7"/>
  <c r="B332" i="7"/>
  <c r="D332" i="7"/>
  <c r="E332" i="7"/>
  <c r="F332" i="7"/>
  <c r="G332" i="7"/>
  <c r="H332" i="7"/>
  <c r="I332" i="7"/>
  <c r="J332" i="7"/>
  <c r="M331" i="7"/>
  <c r="B331" i="7"/>
  <c r="M330" i="7"/>
  <c r="B330" i="7"/>
  <c r="D330" i="7"/>
  <c r="E330" i="7"/>
  <c r="F330" i="7"/>
  <c r="G330" i="7"/>
  <c r="H330" i="7"/>
  <c r="I330" i="7"/>
  <c r="J330" i="7"/>
  <c r="M329" i="7"/>
  <c r="B329" i="7"/>
  <c r="M328" i="7"/>
  <c r="B328" i="7"/>
  <c r="M327" i="7"/>
  <c r="B327" i="7"/>
  <c r="M326" i="7"/>
  <c r="B326" i="7"/>
  <c r="M325" i="7"/>
  <c r="B325" i="7"/>
  <c r="M324" i="7"/>
  <c r="B324" i="7"/>
  <c r="D324" i="7"/>
  <c r="E324" i="7"/>
  <c r="M323" i="7"/>
  <c r="B323" i="7"/>
  <c r="M322" i="7"/>
  <c r="B322" i="7"/>
  <c r="D322" i="7"/>
  <c r="E322" i="7"/>
  <c r="F322" i="7"/>
  <c r="G322" i="7"/>
  <c r="H322" i="7"/>
  <c r="I322" i="7"/>
  <c r="M321" i="7"/>
  <c r="B321" i="7"/>
  <c r="M320" i="7"/>
  <c r="B320" i="7"/>
  <c r="D320" i="7"/>
  <c r="E320" i="7"/>
  <c r="F320" i="7"/>
  <c r="G320" i="7"/>
  <c r="H320" i="7"/>
  <c r="I320" i="7"/>
  <c r="J320" i="7"/>
  <c r="M319" i="7"/>
  <c r="B319" i="7"/>
  <c r="M318" i="7"/>
  <c r="B318" i="7"/>
  <c r="D318" i="7"/>
  <c r="E318" i="7"/>
  <c r="F318" i="7"/>
  <c r="G318" i="7"/>
  <c r="H318" i="7"/>
  <c r="I318" i="7"/>
  <c r="J318" i="7"/>
  <c r="M317" i="7"/>
  <c r="B317" i="7"/>
  <c r="M316" i="7"/>
  <c r="B316" i="7"/>
  <c r="D316" i="7"/>
  <c r="E316" i="7"/>
  <c r="F316" i="7"/>
  <c r="G316" i="7"/>
  <c r="H316" i="7"/>
  <c r="I316" i="7"/>
  <c r="J316" i="7"/>
  <c r="M315" i="7"/>
  <c r="B315" i="7"/>
  <c r="M314" i="7"/>
  <c r="B314" i="7"/>
  <c r="M313" i="7"/>
  <c r="B313" i="7"/>
  <c r="M312" i="7"/>
  <c r="B312" i="7"/>
  <c r="D312" i="7"/>
  <c r="E312" i="7"/>
  <c r="F312" i="7"/>
  <c r="G312" i="7"/>
  <c r="H312" i="7"/>
  <c r="I312" i="7"/>
  <c r="J312" i="7"/>
  <c r="M311" i="7"/>
  <c r="B311" i="7"/>
  <c r="M310" i="7"/>
  <c r="B310" i="7"/>
  <c r="D310" i="7"/>
  <c r="E310" i="7"/>
  <c r="F310" i="7"/>
  <c r="G310" i="7"/>
  <c r="H310" i="7"/>
  <c r="I310" i="7"/>
  <c r="J310" i="7"/>
  <c r="M309" i="7"/>
  <c r="B309" i="7"/>
  <c r="M308" i="7"/>
  <c r="B308" i="7"/>
  <c r="D308" i="7"/>
  <c r="E308" i="7"/>
  <c r="F308" i="7"/>
  <c r="G308" i="7"/>
  <c r="H308" i="7"/>
  <c r="I308" i="7"/>
  <c r="J308" i="7"/>
  <c r="M307" i="7"/>
  <c r="B307" i="7"/>
  <c r="M306" i="7"/>
  <c r="B306" i="7"/>
  <c r="M305" i="7"/>
  <c r="B305" i="7"/>
  <c r="M304" i="7"/>
  <c r="B304" i="7"/>
  <c r="D304" i="7"/>
  <c r="E304" i="7"/>
  <c r="F304" i="7"/>
  <c r="G304" i="7"/>
  <c r="H304" i="7"/>
  <c r="I304" i="7"/>
  <c r="J304" i="7"/>
  <c r="M303" i="7"/>
  <c r="B303" i="7"/>
  <c r="M302" i="7"/>
  <c r="B302" i="7"/>
  <c r="D302" i="7"/>
  <c r="E302" i="7"/>
  <c r="F302" i="7"/>
  <c r="G302" i="7"/>
  <c r="H302" i="7"/>
  <c r="I302" i="7"/>
  <c r="J302" i="7"/>
  <c r="M301" i="7"/>
  <c r="B301" i="7"/>
  <c r="M300" i="7"/>
  <c r="B300" i="7"/>
  <c r="D300" i="7"/>
  <c r="E300" i="7"/>
  <c r="F300" i="7"/>
  <c r="G300" i="7"/>
  <c r="H300" i="7"/>
  <c r="I300" i="7"/>
  <c r="J300" i="7"/>
  <c r="M299" i="7"/>
  <c r="B299" i="7"/>
  <c r="M298" i="7"/>
  <c r="B298" i="7"/>
  <c r="D298" i="7"/>
  <c r="E298" i="7"/>
  <c r="F298" i="7"/>
  <c r="G298" i="7"/>
  <c r="H298" i="7"/>
  <c r="I298" i="7"/>
  <c r="J298" i="7"/>
  <c r="M297" i="7"/>
  <c r="B297" i="7"/>
  <c r="M296" i="7"/>
  <c r="B296" i="7"/>
  <c r="D296" i="7"/>
  <c r="E296" i="7"/>
  <c r="F296" i="7"/>
  <c r="G296" i="7"/>
  <c r="H296" i="7"/>
  <c r="I296" i="7"/>
  <c r="J296" i="7"/>
  <c r="M295" i="7"/>
  <c r="B295" i="7"/>
  <c r="M294" i="7"/>
  <c r="B294" i="7"/>
  <c r="D294" i="7"/>
  <c r="E294" i="7"/>
  <c r="F294" i="7"/>
  <c r="G294" i="7"/>
  <c r="H294" i="7"/>
  <c r="I294" i="7"/>
  <c r="J294" i="7"/>
  <c r="M293" i="7"/>
  <c r="B293" i="7"/>
  <c r="M292" i="7"/>
  <c r="B292" i="7"/>
  <c r="D292" i="7"/>
  <c r="E292" i="7"/>
  <c r="F292" i="7"/>
  <c r="G292" i="7"/>
  <c r="H292" i="7"/>
  <c r="I292" i="7"/>
  <c r="J292" i="7"/>
  <c r="M291" i="7"/>
  <c r="B291" i="7"/>
  <c r="M290" i="7"/>
  <c r="B290" i="7"/>
  <c r="D290" i="7"/>
  <c r="E290" i="7"/>
  <c r="F290" i="7"/>
  <c r="G290" i="7"/>
  <c r="H290" i="7"/>
  <c r="I290" i="7"/>
  <c r="J290" i="7"/>
  <c r="M289" i="7"/>
  <c r="B289" i="7"/>
  <c r="M288" i="7"/>
  <c r="B288" i="7"/>
  <c r="D288" i="7"/>
  <c r="E288" i="7"/>
  <c r="F288" i="7"/>
  <c r="G288" i="7"/>
  <c r="H288" i="7"/>
  <c r="I288" i="7"/>
  <c r="J288" i="7"/>
  <c r="M287" i="7"/>
  <c r="B287" i="7"/>
  <c r="M286" i="7"/>
  <c r="B286" i="7"/>
  <c r="D286" i="7"/>
  <c r="E286" i="7"/>
  <c r="F286" i="7"/>
  <c r="G286" i="7"/>
  <c r="H286" i="7"/>
  <c r="I286" i="7"/>
  <c r="J286" i="7"/>
  <c r="M285" i="7"/>
  <c r="B285" i="7"/>
  <c r="M284" i="7"/>
  <c r="B284" i="7"/>
  <c r="D284" i="7"/>
  <c r="E284" i="7"/>
  <c r="F284" i="7"/>
  <c r="G284" i="7"/>
  <c r="H284" i="7"/>
  <c r="I284" i="7"/>
  <c r="J284" i="7"/>
  <c r="M283" i="7"/>
  <c r="B283" i="7"/>
  <c r="M282" i="7"/>
  <c r="B282" i="7"/>
  <c r="D282" i="7"/>
  <c r="E282" i="7"/>
  <c r="F282" i="7"/>
  <c r="G282" i="7"/>
  <c r="H282" i="7"/>
  <c r="I282" i="7"/>
  <c r="J282" i="7"/>
  <c r="M281" i="7"/>
  <c r="B281" i="7"/>
  <c r="M280" i="7"/>
  <c r="B280" i="7"/>
  <c r="D280" i="7"/>
  <c r="E280" i="7"/>
  <c r="F280" i="7"/>
  <c r="G280" i="7"/>
  <c r="H280" i="7"/>
  <c r="I280" i="7"/>
  <c r="J280" i="7"/>
  <c r="M279" i="7"/>
  <c r="B279" i="7"/>
  <c r="M278" i="7"/>
  <c r="B278" i="7"/>
  <c r="D278" i="7"/>
  <c r="E278" i="7"/>
  <c r="F278" i="7"/>
  <c r="G278" i="7"/>
  <c r="H278" i="7"/>
  <c r="I278" i="7"/>
  <c r="J278" i="7"/>
  <c r="M277" i="7"/>
  <c r="B277" i="7"/>
  <c r="M276" i="7"/>
  <c r="B276" i="7"/>
  <c r="D276" i="7"/>
  <c r="E276" i="7"/>
  <c r="F276" i="7"/>
  <c r="G276" i="7"/>
  <c r="H276" i="7"/>
  <c r="I276" i="7"/>
  <c r="J276" i="7"/>
  <c r="M275" i="7"/>
  <c r="B275" i="7"/>
  <c r="M274" i="7"/>
  <c r="B274" i="7"/>
  <c r="D274" i="7"/>
  <c r="E274" i="7"/>
  <c r="F274" i="7"/>
  <c r="G274" i="7"/>
  <c r="H274" i="7"/>
  <c r="I274" i="7"/>
  <c r="J274" i="7"/>
  <c r="M273" i="7"/>
  <c r="B273" i="7"/>
  <c r="M272" i="7"/>
  <c r="B272" i="7"/>
  <c r="D272" i="7"/>
  <c r="E272" i="7"/>
  <c r="F272" i="7"/>
  <c r="G272" i="7"/>
  <c r="H272" i="7"/>
  <c r="I272" i="7"/>
  <c r="J272" i="7"/>
  <c r="M271" i="7"/>
  <c r="B271" i="7"/>
  <c r="M270" i="7"/>
  <c r="B270" i="7"/>
  <c r="D270" i="7"/>
  <c r="E270" i="7"/>
  <c r="F270" i="7"/>
  <c r="G270" i="7"/>
  <c r="H270" i="7"/>
  <c r="I270" i="7"/>
  <c r="J270" i="7"/>
  <c r="M269" i="7"/>
  <c r="B269" i="7"/>
  <c r="M268" i="7"/>
  <c r="B268" i="7"/>
  <c r="D268" i="7"/>
  <c r="M267" i="7"/>
  <c r="B267" i="7"/>
  <c r="M266" i="7"/>
  <c r="B266" i="7"/>
  <c r="D266" i="7"/>
  <c r="E266" i="7"/>
  <c r="F266" i="7"/>
  <c r="G266" i="7"/>
  <c r="H266" i="7"/>
  <c r="I266" i="7"/>
  <c r="J266" i="7"/>
  <c r="M265" i="7"/>
  <c r="B265" i="7"/>
  <c r="M264" i="7"/>
  <c r="B264" i="7"/>
  <c r="D264" i="7"/>
  <c r="E264" i="7"/>
  <c r="F264" i="7"/>
  <c r="G264" i="7"/>
  <c r="M263" i="7"/>
  <c r="B263" i="7"/>
  <c r="M262" i="7"/>
  <c r="B262" i="7"/>
  <c r="D262" i="7"/>
  <c r="E262" i="7"/>
  <c r="F262" i="7"/>
  <c r="G262" i="7"/>
  <c r="M261" i="7"/>
  <c r="B261" i="7"/>
  <c r="M260" i="7"/>
  <c r="B260" i="7"/>
  <c r="D260" i="7"/>
  <c r="E260" i="7"/>
  <c r="F260" i="7"/>
  <c r="G260" i="7"/>
  <c r="H260" i="7"/>
  <c r="I260" i="7"/>
  <c r="J260" i="7"/>
  <c r="M259" i="7"/>
  <c r="B259" i="7"/>
  <c r="M258" i="7"/>
  <c r="B258" i="7"/>
  <c r="D258" i="7"/>
  <c r="E258" i="7"/>
  <c r="F258" i="7"/>
  <c r="G258" i="7"/>
  <c r="H258" i="7"/>
  <c r="I258" i="7"/>
  <c r="J258" i="7"/>
  <c r="M257" i="7"/>
  <c r="B257" i="7"/>
  <c r="M256" i="7"/>
  <c r="B256" i="7"/>
  <c r="M255" i="7"/>
  <c r="B255" i="7"/>
  <c r="M254" i="7"/>
  <c r="B254" i="7"/>
  <c r="D254" i="7"/>
  <c r="E254" i="7"/>
  <c r="F254" i="7"/>
  <c r="G254" i="7"/>
  <c r="H254" i="7"/>
  <c r="I254" i="7"/>
  <c r="J254" i="7"/>
  <c r="M253" i="7"/>
  <c r="B253" i="7"/>
  <c r="M252" i="7"/>
  <c r="B252" i="7"/>
  <c r="D252" i="7"/>
  <c r="E252" i="7"/>
  <c r="F252" i="7"/>
  <c r="G252" i="7"/>
  <c r="H252" i="7"/>
  <c r="I252" i="7"/>
  <c r="J252" i="7"/>
  <c r="M251" i="7"/>
  <c r="B251" i="7"/>
  <c r="M250" i="7"/>
  <c r="B250" i="7"/>
  <c r="D250" i="7"/>
  <c r="M249" i="7"/>
  <c r="B249" i="7"/>
  <c r="M248" i="7"/>
  <c r="B248" i="7"/>
  <c r="D248" i="7"/>
  <c r="E248" i="7"/>
  <c r="F248" i="7"/>
  <c r="G248" i="7"/>
  <c r="H248" i="7"/>
  <c r="I248" i="7"/>
  <c r="J248" i="7"/>
  <c r="M247" i="7"/>
  <c r="B247" i="7"/>
  <c r="M246" i="7"/>
  <c r="B246" i="7"/>
  <c r="D246" i="7"/>
  <c r="M245" i="7"/>
  <c r="B245" i="7"/>
  <c r="M244" i="7"/>
  <c r="B244" i="7"/>
  <c r="M243" i="7"/>
  <c r="B243" i="7"/>
  <c r="M242" i="7"/>
  <c r="B242" i="7"/>
  <c r="D242" i="7"/>
  <c r="E242" i="7"/>
  <c r="F242" i="7"/>
  <c r="G242" i="7"/>
  <c r="H242" i="7"/>
  <c r="I242" i="7"/>
  <c r="J242" i="7"/>
  <c r="M241" i="7"/>
  <c r="B241" i="7"/>
  <c r="M240" i="7"/>
  <c r="B240" i="7"/>
  <c r="D240" i="7"/>
  <c r="E240" i="7"/>
  <c r="M239" i="7"/>
  <c r="B239" i="7"/>
  <c r="M238" i="7"/>
  <c r="B238" i="7"/>
  <c r="M237" i="7"/>
  <c r="B237" i="7"/>
  <c r="M236" i="7"/>
  <c r="B236" i="7"/>
  <c r="M235" i="7"/>
  <c r="B235" i="7"/>
  <c r="M234" i="7"/>
  <c r="B234" i="7"/>
  <c r="D234" i="7"/>
  <c r="E234" i="7"/>
  <c r="F234" i="7"/>
  <c r="G234" i="7"/>
  <c r="H234" i="7"/>
  <c r="I234" i="7"/>
  <c r="J234" i="7"/>
  <c r="M233" i="7"/>
  <c r="B233" i="7"/>
  <c r="M232" i="7"/>
  <c r="B232" i="7"/>
  <c r="M231" i="7"/>
  <c r="B231" i="7"/>
  <c r="M230" i="7"/>
  <c r="B230" i="7"/>
  <c r="D230" i="7"/>
  <c r="E230" i="7"/>
  <c r="F230" i="7"/>
  <c r="G230" i="7"/>
  <c r="H230" i="7"/>
  <c r="I230" i="7"/>
  <c r="J230" i="7"/>
  <c r="M229" i="7"/>
  <c r="B229" i="7"/>
  <c r="M228" i="7"/>
  <c r="B228" i="7"/>
  <c r="M227" i="7"/>
  <c r="B227" i="7"/>
  <c r="M226" i="7"/>
  <c r="B226" i="7"/>
  <c r="M225" i="7"/>
  <c r="B225" i="7"/>
  <c r="M224" i="7"/>
  <c r="B224" i="7"/>
  <c r="M223" i="7"/>
  <c r="B223" i="7"/>
  <c r="M222" i="7"/>
  <c r="B222" i="7"/>
  <c r="D222" i="7"/>
  <c r="E222" i="7"/>
  <c r="F222" i="7"/>
  <c r="G222" i="7"/>
  <c r="H222" i="7"/>
  <c r="I222" i="7"/>
  <c r="J222" i="7"/>
  <c r="M221" i="7"/>
  <c r="B221" i="7"/>
  <c r="M220" i="7"/>
  <c r="B220" i="7"/>
  <c r="D220" i="7"/>
  <c r="E220" i="7"/>
  <c r="F220" i="7"/>
  <c r="G220" i="7"/>
  <c r="H220" i="7"/>
  <c r="I220" i="7"/>
  <c r="J220" i="7"/>
  <c r="M219" i="7"/>
  <c r="B219" i="7"/>
  <c r="M218" i="7"/>
  <c r="B218" i="7"/>
  <c r="D218" i="7"/>
  <c r="M217" i="7"/>
  <c r="B217" i="7"/>
  <c r="M216" i="7"/>
  <c r="B216" i="7"/>
  <c r="D216" i="7"/>
  <c r="E216" i="7"/>
  <c r="M215" i="7"/>
  <c r="B215" i="7"/>
  <c r="M214" i="7"/>
  <c r="B214" i="7"/>
  <c r="D214" i="7"/>
  <c r="E214" i="7"/>
  <c r="F214" i="7"/>
  <c r="G214" i="7"/>
  <c r="H214" i="7"/>
  <c r="I214" i="7"/>
  <c r="J214" i="7"/>
  <c r="M213" i="7"/>
  <c r="B213" i="7"/>
  <c r="M212" i="7"/>
  <c r="B212" i="7"/>
  <c r="D212" i="7"/>
  <c r="E212" i="7"/>
  <c r="F212" i="7"/>
  <c r="G212" i="7"/>
  <c r="H212" i="7"/>
  <c r="I212" i="7"/>
  <c r="J212" i="7"/>
  <c r="M211" i="7"/>
  <c r="B211" i="7"/>
  <c r="M210" i="7"/>
  <c r="B210" i="7"/>
  <c r="D210" i="7"/>
  <c r="E210" i="7"/>
  <c r="F210" i="7"/>
  <c r="G210" i="7"/>
  <c r="H210" i="7"/>
  <c r="I210" i="7"/>
  <c r="J210" i="7"/>
  <c r="M209" i="7"/>
  <c r="B209" i="7"/>
  <c r="M208" i="7"/>
  <c r="B208" i="7"/>
  <c r="D208" i="7"/>
  <c r="E208" i="7"/>
  <c r="F208" i="7"/>
  <c r="G208" i="7"/>
  <c r="H208" i="7"/>
  <c r="I208" i="7"/>
  <c r="J208" i="7"/>
  <c r="M207" i="7"/>
  <c r="B207" i="7"/>
  <c r="M206" i="7"/>
  <c r="B206" i="7"/>
  <c r="M205" i="7"/>
  <c r="B205" i="7"/>
  <c r="M204" i="7"/>
  <c r="B204" i="7"/>
  <c r="D204" i="7"/>
  <c r="E204" i="7"/>
  <c r="F204" i="7"/>
  <c r="G204" i="7"/>
  <c r="H204" i="7"/>
  <c r="I204" i="7"/>
  <c r="J204" i="7"/>
  <c r="M203" i="7"/>
  <c r="B203" i="7"/>
  <c r="M202" i="7"/>
  <c r="B202" i="7"/>
  <c r="D202" i="7"/>
  <c r="M201" i="7"/>
  <c r="B201" i="7"/>
  <c r="M200" i="7"/>
  <c r="B200" i="7"/>
  <c r="D200" i="7"/>
  <c r="E200" i="7"/>
  <c r="F200" i="7"/>
  <c r="G200" i="7"/>
  <c r="H200" i="7"/>
  <c r="I200" i="7"/>
  <c r="J200" i="7"/>
  <c r="M199" i="7"/>
  <c r="B199" i="7"/>
  <c r="M198" i="7"/>
  <c r="B198" i="7"/>
  <c r="D198" i="7"/>
  <c r="M197" i="7"/>
  <c r="B197" i="7"/>
  <c r="M196" i="7"/>
  <c r="B196" i="7"/>
  <c r="M195" i="7"/>
  <c r="B195" i="7"/>
  <c r="M194" i="7"/>
  <c r="B194" i="7"/>
  <c r="D194" i="7"/>
  <c r="E194" i="7"/>
  <c r="F194" i="7"/>
  <c r="G194" i="7"/>
  <c r="H194" i="7"/>
  <c r="I194" i="7"/>
  <c r="J194" i="7"/>
  <c r="M193" i="7"/>
  <c r="B193" i="7"/>
  <c r="M192" i="7"/>
  <c r="B192" i="7"/>
  <c r="M191" i="7"/>
  <c r="B191" i="7"/>
  <c r="M190" i="7"/>
  <c r="B190" i="7"/>
  <c r="D190" i="7"/>
  <c r="E190" i="7"/>
  <c r="F190" i="7"/>
  <c r="G190" i="7"/>
  <c r="H190" i="7"/>
  <c r="I190" i="7"/>
  <c r="J190" i="7"/>
  <c r="M189" i="7"/>
  <c r="B189" i="7"/>
  <c r="M188" i="7"/>
  <c r="B188" i="7"/>
  <c r="M187" i="7"/>
  <c r="B187" i="7"/>
  <c r="M186" i="7"/>
  <c r="B186" i="7"/>
  <c r="D186" i="7"/>
  <c r="E186" i="7"/>
  <c r="F186" i="7"/>
  <c r="G186" i="7"/>
  <c r="H186" i="7"/>
  <c r="I186" i="7"/>
  <c r="J186" i="7"/>
  <c r="M185" i="7"/>
  <c r="B185" i="7"/>
  <c r="M184" i="7"/>
  <c r="B184" i="7"/>
  <c r="M183" i="7"/>
  <c r="B183" i="7"/>
  <c r="M182" i="7"/>
  <c r="B182" i="7"/>
  <c r="D182" i="7"/>
  <c r="E182" i="7"/>
  <c r="F182" i="7"/>
  <c r="G182" i="7"/>
  <c r="H182" i="7"/>
  <c r="I182" i="7"/>
  <c r="J182" i="7"/>
  <c r="M181" i="7"/>
  <c r="B181" i="7"/>
  <c r="M180" i="7"/>
  <c r="B180" i="7"/>
  <c r="M179" i="7"/>
  <c r="B179" i="7"/>
  <c r="M178" i="7"/>
  <c r="B178" i="7"/>
  <c r="D178" i="7"/>
  <c r="E178" i="7"/>
  <c r="F178" i="7"/>
  <c r="G178" i="7"/>
  <c r="H178" i="7"/>
  <c r="I178" i="7"/>
  <c r="J178" i="7"/>
  <c r="M177" i="7"/>
  <c r="B177" i="7"/>
  <c r="M176" i="7"/>
  <c r="B176" i="7"/>
  <c r="M175" i="7"/>
  <c r="B175" i="7"/>
  <c r="M174" i="7"/>
  <c r="B174" i="7"/>
  <c r="D174" i="7"/>
  <c r="E174" i="7"/>
  <c r="F174" i="7"/>
  <c r="G174" i="7"/>
  <c r="H174" i="7"/>
  <c r="I174" i="7"/>
  <c r="J174" i="7"/>
  <c r="M173" i="7"/>
  <c r="B173" i="7"/>
  <c r="M172" i="7"/>
  <c r="B172" i="7"/>
  <c r="M171" i="7"/>
  <c r="B171" i="7"/>
  <c r="M170" i="7"/>
  <c r="B170" i="7"/>
  <c r="D170" i="7"/>
  <c r="E170" i="7"/>
  <c r="F170" i="7"/>
  <c r="G170" i="7"/>
  <c r="H170" i="7"/>
  <c r="I170" i="7"/>
  <c r="J170" i="7"/>
  <c r="M169" i="7"/>
  <c r="B169" i="7"/>
  <c r="M168" i="7"/>
  <c r="B168" i="7"/>
  <c r="D168" i="7"/>
  <c r="E168" i="7"/>
  <c r="F168" i="7"/>
  <c r="M167" i="7"/>
  <c r="B167" i="7"/>
  <c r="M166" i="7"/>
  <c r="B166" i="7"/>
  <c r="D166" i="7"/>
  <c r="E166" i="7"/>
  <c r="F166" i="7"/>
  <c r="G166" i="7"/>
  <c r="H166" i="7"/>
  <c r="I166" i="7"/>
  <c r="M165" i="7"/>
  <c r="B165" i="7"/>
  <c r="M164" i="7"/>
  <c r="B164" i="7"/>
  <c r="D164" i="7"/>
  <c r="E164" i="7"/>
  <c r="F164" i="7"/>
  <c r="G164" i="7"/>
  <c r="H164" i="7"/>
  <c r="I164" i="7"/>
  <c r="J164" i="7"/>
  <c r="M163" i="7"/>
  <c r="B163" i="7"/>
  <c r="M162" i="7"/>
  <c r="B162" i="7"/>
  <c r="D162" i="7"/>
  <c r="E162" i="7"/>
  <c r="F162" i="7"/>
  <c r="G162" i="7"/>
  <c r="H162" i="7"/>
  <c r="I162" i="7"/>
  <c r="M161" i="7"/>
  <c r="B161" i="7"/>
  <c r="M160" i="7"/>
  <c r="B160" i="7"/>
  <c r="D160" i="7"/>
  <c r="E160" i="7"/>
  <c r="F160" i="7"/>
  <c r="G160" i="7"/>
  <c r="H160" i="7"/>
  <c r="I160" i="7"/>
  <c r="J160" i="7"/>
  <c r="M159" i="7"/>
  <c r="B159" i="7"/>
  <c r="M158" i="7"/>
  <c r="B158" i="7"/>
  <c r="D158" i="7"/>
  <c r="E158" i="7"/>
  <c r="F158" i="7"/>
  <c r="G158" i="7"/>
  <c r="H158" i="7"/>
  <c r="I158" i="7"/>
  <c r="M157" i="7"/>
  <c r="B157" i="7"/>
  <c r="M156" i="7"/>
  <c r="B156" i="7"/>
  <c r="D156" i="7"/>
  <c r="E156" i="7"/>
  <c r="F156" i="7"/>
  <c r="G156" i="7"/>
  <c r="H156" i="7"/>
  <c r="I156" i="7"/>
  <c r="J156" i="7"/>
  <c r="M155" i="7"/>
  <c r="B155" i="7"/>
  <c r="M154" i="7"/>
  <c r="B154" i="7"/>
  <c r="D154" i="7"/>
  <c r="E154" i="7"/>
  <c r="F154" i="7"/>
  <c r="G154" i="7"/>
  <c r="H154" i="7"/>
  <c r="I154" i="7"/>
  <c r="M153" i="7"/>
  <c r="B153" i="7"/>
  <c r="M152" i="7"/>
  <c r="B152" i="7"/>
  <c r="D152" i="7"/>
  <c r="E152" i="7"/>
  <c r="F152" i="7"/>
  <c r="G152" i="7"/>
  <c r="H152" i="7"/>
  <c r="I152" i="7"/>
  <c r="J152" i="7"/>
  <c r="M151" i="7"/>
  <c r="B151" i="7"/>
  <c r="M150" i="7"/>
  <c r="B150" i="7"/>
  <c r="D150" i="7"/>
  <c r="E150" i="7"/>
  <c r="F150" i="7"/>
  <c r="G150" i="7"/>
  <c r="H150" i="7"/>
  <c r="I150" i="7"/>
  <c r="J150" i="7"/>
  <c r="M149" i="7"/>
  <c r="B149" i="7"/>
  <c r="M148" i="7"/>
  <c r="B148" i="7"/>
  <c r="M147" i="7"/>
  <c r="B147" i="7"/>
  <c r="M146" i="7"/>
  <c r="B146" i="7"/>
  <c r="D146" i="7"/>
  <c r="E146" i="7"/>
  <c r="F146" i="7"/>
  <c r="G146" i="7"/>
  <c r="H146" i="7"/>
  <c r="I146" i="7"/>
  <c r="J146" i="7"/>
  <c r="M145" i="7"/>
  <c r="B145" i="7"/>
  <c r="M144" i="7"/>
  <c r="B144" i="7"/>
  <c r="D144" i="7"/>
  <c r="E144" i="7"/>
  <c r="F144" i="7"/>
  <c r="G144" i="7"/>
  <c r="H144" i="7"/>
  <c r="I144" i="7"/>
  <c r="J144" i="7"/>
  <c r="M143" i="7"/>
  <c r="B143" i="7"/>
  <c r="M142" i="7"/>
  <c r="B142" i="7"/>
  <c r="D142" i="7"/>
  <c r="E142" i="7"/>
  <c r="F142" i="7"/>
  <c r="G142" i="7"/>
  <c r="H142" i="7"/>
  <c r="I142" i="7"/>
  <c r="J142" i="7"/>
  <c r="M141" i="7"/>
  <c r="B141" i="7"/>
  <c r="M140" i="7"/>
  <c r="B140" i="7"/>
  <c r="M139" i="7"/>
  <c r="B139" i="7"/>
  <c r="M138" i="7"/>
  <c r="B138" i="7"/>
  <c r="D138" i="7"/>
  <c r="E138" i="7"/>
  <c r="F138" i="7"/>
  <c r="G138" i="7"/>
  <c r="H138" i="7"/>
  <c r="I138" i="7"/>
  <c r="J138" i="7"/>
  <c r="M137" i="7"/>
  <c r="B137" i="7"/>
  <c r="M136" i="7"/>
  <c r="B136" i="7"/>
  <c r="D136" i="7"/>
  <c r="E136" i="7"/>
  <c r="F136" i="7"/>
  <c r="G136" i="7"/>
  <c r="H136" i="7"/>
  <c r="I136" i="7"/>
  <c r="J136" i="7"/>
  <c r="M135" i="7"/>
  <c r="B135" i="7"/>
  <c r="M134" i="7"/>
  <c r="B134" i="7"/>
  <c r="D134" i="7"/>
  <c r="E134" i="7"/>
  <c r="F134" i="7"/>
  <c r="G134" i="7"/>
  <c r="H134" i="7"/>
  <c r="I134" i="7"/>
  <c r="J134" i="7"/>
  <c r="M133" i="7"/>
  <c r="B133" i="7"/>
  <c r="M132" i="7"/>
  <c r="B132" i="7"/>
  <c r="M131" i="7"/>
  <c r="B131" i="7"/>
  <c r="M130" i="7"/>
  <c r="B130" i="7"/>
  <c r="D130" i="7"/>
  <c r="E130" i="7"/>
  <c r="F130" i="7"/>
  <c r="G130" i="7"/>
  <c r="H130" i="7"/>
  <c r="I130" i="7"/>
  <c r="J130" i="7"/>
  <c r="M129" i="7"/>
  <c r="B129" i="7"/>
  <c r="M128" i="7"/>
  <c r="B128" i="7"/>
  <c r="D128" i="7"/>
  <c r="E128" i="7"/>
  <c r="F128" i="7"/>
  <c r="G128" i="7"/>
  <c r="H128" i="7"/>
  <c r="I128" i="7"/>
  <c r="J128" i="7"/>
  <c r="M127" i="7"/>
  <c r="B127" i="7"/>
  <c r="M126" i="7"/>
  <c r="B126" i="7"/>
  <c r="D126" i="7"/>
  <c r="E126" i="7"/>
  <c r="F126" i="7"/>
  <c r="G126" i="7"/>
  <c r="H126" i="7"/>
  <c r="I126" i="7"/>
  <c r="J126" i="7"/>
  <c r="M125" i="7"/>
  <c r="B125" i="7"/>
  <c r="M124" i="7"/>
  <c r="B124" i="7"/>
  <c r="M123" i="7"/>
  <c r="B123" i="7"/>
  <c r="M122" i="7"/>
  <c r="B122" i="7"/>
  <c r="D122" i="7"/>
  <c r="E122" i="7"/>
  <c r="F122" i="7"/>
  <c r="G122" i="7"/>
  <c r="H122" i="7"/>
  <c r="I122" i="7"/>
  <c r="J122" i="7"/>
  <c r="M121" i="7"/>
  <c r="B121" i="7"/>
  <c r="M120" i="7"/>
  <c r="B120" i="7"/>
  <c r="D120" i="7"/>
  <c r="E120" i="7"/>
  <c r="F120" i="7"/>
  <c r="G120" i="7"/>
  <c r="H120" i="7"/>
  <c r="I120" i="7"/>
  <c r="J120" i="7"/>
  <c r="M119" i="7"/>
  <c r="B119" i="7"/>
  <c r="M118" i="7"/>
  <c r="B118" i="7"/>
  <c r="D118" i="7"/>
  <c r="E118" i="7"/>
  <c r="F118" i="7"/>
  <c r="G118" i="7"/>
  <c r="H118" i="7"/>
  <c r="I118" i="7"/>
  <c r="J118" i="7"/>
  <c r="M117" i="7"/>
  <c r="B117" i="7"/>
  <c r="M116" i="7"/>
  <c r="B116" i="7"/>
  <c r="M115" i="7"/>
  <c r="B115" i="7"/>
  <c r="M114" i="7"/>
  <c r="B114" i="7"/>
  <c r="D114" i="7"/>
  <c r="E114" i="7"/>
  <c r="F114" i="7"/>
  <c r="G114" i="7"/>
  <c r="H114" i="7"/>
  <c r="I114" i="7"/>
  <c r="J114" i="7"/>
  <c r="M113" i="7"/>
  <c r="B113" i="7"/>
  <c r="M112" i="7"/>
  <c r="B112" i="7"/>
  <c r="D112" i="7"/>
  <c r="E112" i="7"/>
  <c r="F112" i="7"/>
  <c r="G112" i="7"/>
  <c r="H112" i="7"/>
  <c r="I112" i="7"/>
  <c r="J112" i="7"/>
  <c r="M111" i="7"/>
  <c r="B111" i="7"/>
  <c r="M110" i="7"/>
  <c r="B110" i="7"/>
  <c r="D110" i="7"/>
  <c r="E110" i="7"/>
  <c r="F110" i="7"/>
  <c r="G110" i="7"/>
  <c r="H110" i="7"/>
  <c r="I110" i="7"/>
  <c r="J110" i="7"/>
  <c r="M109" i="7"/>
  <c r="B109" i="7"/>
  <c r="M108" i="7"/>
  <c r="B108" i="7"/>
  <c r="M107" i="7"/>
  <c r="B107" i="7"/>
  <c r="M106" i="7"/>
  <c r="B106" i="7"/>
  <c r="D106" i="7"/>
  <c r="E106" i="7"/>
  <c r="F106" i="7"/>
  <c r="G106" i="7"/>
  <c r="H106" i="7"/>
  <c r="I106" i="7"/>
  <c r="J106" i="7"/>
  <c r="M105" i="7"/>
  <c r="B105" i="7"/>
  <c r="M104" i="7"/>
  <c r="B104" i="7"/>
  <c r="D104" i="7"/>
  <c r="E104" i="7"/>
  <c r="F104" i="7"/>
  <c r="G104" i="7"/>
  <c r="H104" i="7"/>
  <c r="I104" i="7"/>
  <c r="J104" i="7"/>
  <c r="M103" i="7"/>
  <c r="B103" i="7"/>
  <c r="M102" i="7"/>
  <c r="B102" i="7"/>
  <c r="D102" i="7"/>
  <c r="E102" i="7"/>
  <c r="F102" i="7"/>
  <c r="G102" i="7"/>
  <c r="H102" i="7"/>
  <c r="I102" i="7"/>
  <c r="J102" i="7"/>
  <c r="M101" i="7"/>
  <c r="B101" i="7"/>
  <c r="M100" i="7"/>
  <c r="B100" i="7"/>
  <c r="M99" i="7"/>
  <c r="B99" i="7"/>
  <c r="M98" i="7"/>
  <c r="B98" i="7"/>
  <c r="D98" i="7"/>
  <c r="E98" i="7"/>
  <c r="F98" i="7"/>
  <c r="G98" i="7"/>
  <c r="H98" i="7"/>
  <c r="I98" i="7"/>
  <c r="J98" i="7"/>
  <c r="M97" i="7"/>
  <c r="B97" i="7"/>
  <c r="M96" i="7"/>
  <c r="B96" i="7"/>
  <c r="M95" i="7"/>
  <c r="B95" i="7"/>
  <c r="M94" i="7"/>
  <c r="B94" i="7"/>
  <c r="M93" i="7"/>
  <c r="B93" i="7"/>
  <c r="M92" i="7"/>
  <c r="B92" i="7"/>
  <c r="D92" i="7"/>
  <c r="E92" i="7"/>
  <c r="F92" i="7"/>
  <c r="G92" i="7"/>
  <c r="H92" i="7"/>
  <c r="I92" i="7"/>
  <c r="J92" i="7"/>
  <c r="M91" i="7"/>
  <c r="B91" i="7"/>
  <c r="M90" i="7"/>
  <c r="B90" i="7"/>
  <c r="D90" i="7"/>
  <c r="E90" i="7"/>
  <c r="M89" i="7"/>
  <c r="B89" i="7"/>
  <c r="M88" i="7"/>
  <c r="B88" i="7"/>
  <c r="D88" i="7"/>
  <c r="E88" i="7"/>
  <c r="F88" i="7"/>
  <c r="G88" i="7"/>
  <c r="H88" i="7"/>
  <c r="I88" i="7"/>
  <c r="J88" i="7"/>
  <c r="M87" i="7"/>
  <c r="B87" i="7"/>
  <c r="M86" i="7"/>
  <c r="B86" i="7"/>
  <c r="D86" i="7"/>
  <c r="E86" i="7"/>
  <c r="F86" i="7"/>
  <c r="G86" i="7"/>
  <c r="H86" i="7"/>
  <c r="I86" i="7"/>
  <c r="J86" i="7"/>
  <c r="M85" i="7"/>
  <c r="B85" i="7"/>
  <c r="M84" i="7"/>
  <c r="B84" i="7"/>
  <c r="M83" i="7"/>
  <c r="B83" i="7"/>
  <c r="M82" i="7"/>
  <c r="B82" i="7"/>
  <c r="D82" i="7"/>
  <c r="E82" i="7"/>
  <c r="F82" i="7"/>
  <c r="G82" i="7"/>
  <c r="H82" i="7"/>
  <c r="I82" i="7"/>
  <c r="J82" i="7"/>
  <c r="M81" i="7"/>
  <c r="B81" i="7"/>
  <c r="M80" i="7"/>
  <c r="B80" i="7"/>
  <c r="M79" i="7"/>
  <c r="B79" i="7"/>
  <c r="M78" i="7"/>
  <c r="B78" i="7"/>
  <c r="M77" i="7"/>
  <c r="B77" i="7"/>
  <c r="M76" i="7"/>
  <c r="B76" i="7"/>
  <c r="D76" i="7"/>
  <c r="E76" i="7"/>
  <c r="F76" i="7"/>
  <c r="G76" i="7"/>
  <c r="H76" i="7"/>
  <c r="I76" i="7"/>
  <c r="J76" i="7"/>
  <c r="M75" i="7"/>
  <c r="B75" i="7"/>
  <c r="M74" i="7"/>
  <c r="B74" i="7"/>
  <c r="D74" i="7"/>
  <c r="E74" i="7"/>
  <c r="M73" i="7"/>
  <c r="B73" i="7"/>
  <c r="M72" i="7"/>
  <c r="B72" i="7"/>
  <c r="D72" i="7"/>
  <c r="E72" i="7"/>
  <c r="F72" i="7"/>
  <c r="G72" i="7"/>
  <c r="H72" i="7"/>
  <c r="I72" i="7"/>
  <c r="J72" i="7"/>
  <c r="M71" i="7"/>
  <c r="B71" i="7"/>
  <c r="M70" i="7"/>
  <c r="B70" i="7"/>
  <c r="D70" i="7"/>
  <c r="E70" i="7"/>
  <c r="F70" i="7"/>
  <c r="G70" i="7"/>
  <c r="H70" i="7"/>
  <c r="I70" i="7"/>
  <c r="J70" i="7"/>
  <c r="M69" i="7"/>
  <c r="B69" i="7"/>
  <c r="M68" i="7"/>
  <c r="B68" i="7"/>
  <c r="M67" i="7"/>
  <c r="B67" i="7"/>
  <c r="M66" i="7"/>
  <c r="B66" i="7"/>
  <c r="D66" i="7"/>
  <c r="E66" i="7"/>
  <c r="F66" i="7"/>
  <c r="G66" i="7"/>
  <c r="H66" i="7"/>
  <c r="I66" i="7"/>
  <c r="J66" i="7"/>
  <c r="M65" i="7"/>
  <c r="B65" i="7"/>
  <c r="M64" i="7"/>
  <c r="B64" i="7"/>
  <c r="M63" i="7"/>
  <c r="B63" i="7"/>
  <c r="M62" i="7"/>
  <c r="B62" i="7"/>
  <c r="M61" i="7"/>
  <c r="B61" i="7"/>
  <c r="M60" i="7"/>
  <c r="B60" i="7"/>
  <c r="D60" i="7"/>
  <c r="E60" i="7"/>
  <c r="F60" i="7"/>
  <c r="G60" i="7"/>
  <c r="H60" i="7"/>
  <c r="I60" i="7"/>
  <c r="J60" i="7"/>
  <c r="M59" i="7"/>
  <c r="B59" i="7"/>
  <c r="M58" i="7"/>
  <c r="B58" i="7"/>
  <c r="D58" i="7"/>
  <c r="E58" i="7"/>
  <c r="M57" i="7"/>
  <c r="B57" i="7"/>
  <c r="M56" i="7"/>
  <c r="B56" i="7"/>
  <c r="D56" i="7"/>
  <c r="E56" i="7"/>
  <c r="F56" i="7"/>
  <c r="G56" i="7"/>
  <c r="H56" i="7"/>
  <c r="I56" i="7"/>
  <c r="J56" i="7"/>
  <c r="M55" i="7"/>
  <c r="B55" i="7"/>
  <c r="M54" i="7"/>
  <c r="B54" i="7"/>
  <c r="D54" i="7"/>
  <c r="E54" i="7"/>
  <c r="F54" i="7"/>
  <c r="G54" i="7"/>
  <c r="H54" i="7"/>
  <c r="I54" i="7"/>
  <c r="J54" i="7"/>
  <c r="M53" i="7"/>
  <c r="B53" i="7"/>
  <c r="M52" i="7"/>
  <c r="B52" i="7"/>
  <c r="M51" i="7"/>
  <c r="B51" i="7"/>
  <c r="M50" i="7"/>
  <c r="B50" i="7"/>
  <c r="D50" i="7"/>
  <c r="E50" i="7"/>
  <c r="F50" i="7"/>
  <c r="G50" i="7"/>
  <c r="H50" i="7"/>
  <c r="I50" i="7"/>
  <c r="J50" i="7"/>
  <c r="M49" i="7"/>
  <c r="B49" i="7"/>
  <c r="M48" i="7"/>
  <c r="B48" i="7"/>
  <c r="M47" i="7"/>
  <c r="B47" i="7"/>
  <c r="M46" i="7"/>
  <c r="B46" i="7"/>
  <c r="M45" i="7"/>
  <c r="B45" i="7"/>
  <c r="M44" i="7"/>
  <c r="B44" i="7"/>
  <c r="D44" i="7"/>
  <c r="E44" i="7"/>
  <c r="F44" i="7"/>
  <c r="G44" i="7"/>
  <c r="H44" i="7"/>
  <c r="I44" i="7"/>
  <c r="J44" i="7"/>
  <c r="M43" i="7"/>
  <c r="B43" i="7"/>
  <c r="M42" i="7"/>
  <c r="B42" i="7"/>
  <c r="D42" i="7"/>
  <c r="E42" i="7"/>
  <c r="M41" i="7"/>
  <c r="B41" i="7"/>
  <c r="M40" i="7"/>
  <c r="B40" i="7"/>
  <c r="D40" i="7"/>
  <c r="E40" i="7"/>
  <c r="F40" i="7"/>
  <c r="G40" i="7"/>
  <c r="H40" i="7"/>
  <c r="I40" i="7"/>
  <c r="J40" i="7"/>
  <c r="M39" i="7"/>
  <c r="B39" i="7"/>
  <c r="M38" i="7"/>
  <c r="B38" i="7"/>
  <c r="D38" i="7"/>
  <c r="E38" i="7"/>
  <c r="F38" i="7"/>
  <c r="G38" i="7"/>
  <c r="H38" i="7"/>
  <c r="I38" i="7"/>
  <c r="J38" i="7"/>
  <c r="M37" i="7"/>
  <c r="B37" i="7"/>
  <c r="M36" i="7"/>
  <c r="B36" i="7"/>
  <c r="M35" i="7"/>
  <c r="B35" i="7"/>
  <c r="M34" i="7"/>
  <c r="B34" i="7"/>
  <c r="D34" i="7"/>
  <c r="E34" i="7"/>
  <c r="F34" i="7"/>
  <c r="G34" i="7"/>
  <c r="H34" i="7"/>
  <c r="I34" i="7"/>
  <c r="J34" i="7"/>
  <c r="M33" i="7"/>
  <c r="B33" i="7"/>
  <c r="M32" i="7"/>
  <c r="B32" i="7"/>
  <c r="M31" i="7"/>
  <c r="B31" i="7"/>
  <c r="M30" i="7"/>
  <c r="B30" i="7"/>
  <c r="M29" i="7"/>
  <c r="B29" i="7"/>
  <c r="M28" i="7"/>
  <c r="B28" i="7"/>
  <c r="D28" i="7"/>
  <c r="E28" i="7"/>
  <c r="F28" i="7"/>
  <c r="G28" i="7"/>
  <c r="H28" i="7"/>
  <c r="I28" i="7"/>
  <c r="J28" i="7"/>
  <c r="M27" i="7"/>
  <c r="B27" i="7"/>
  <c r="M26" i="7"/>
  <c r="B26" i="7"/>
  <c r="D26" i="7"/>
  <c r="E26" i="7"/>
  <c r="M25" i="7"/>
  <c r="B25" i="7"/>
  <c r="M24" i="7"/>
  <c r="B24" i="7"/>
  <c r="D24" i="7"/>
  <c r="E24" i="7"/>
  <c r="F24" i="7"/>
  <c r="G24" i="7"/>
  <c r="H24" i="7"/>
  <c r="I24" i="7"/>
  <c r="J24" i="7"/>
  <c r="M23" i="7"/>
  <c r="B23" i="7"/>
  <c r="M22" i="7"/>
  <c r="B22" i="7"/>
  <c r="D22" i="7"/>
  <c r="E22" i="7"/>
  <c r="F22" i="7"/>
  <c r="G22" i="7"/>
  <c r="H22" i="7"/>
  <c r="I22" i="7"/>
  <c r="J22" i="7"/>
  <c r="M21" i="7"/>
  <c r="B21" i="7"/>
  <c r="M20" i="7"/>
  <c r="B20" i="7"/>
  <c r="M19" i="7"/>
  <c r="B19" i="7"/>
  <c r="M18" i="7"/>
  <c r="B18" i="7"/>
  <c r="D18" i="7"/>
  <c r="E18" i="7"/>
  <c r="F18" i="7"/>
  <c r="G18" i="7"/>
  <c r="H18" i="7"/>
  <c r="I18" i="7"/>
  <c r="J18" i="7"/>
  <c r="M17" i="7"/>
  <c r="B17" i="7"/>
  <c r="M16" i="7"/>
  <c r="B16" i="7"/>
  <c r="M15" i="7"/>
  <c r="B15" i="7"/>
  <c r="M14" i="7"/>
  <c r="B14" i="7"/>
  <c r="M13" i="7"/>
  <c r="B13" i="7"/>
  <c r="M12" i="7"/>
  <c r="B12" i="7"/>
  <c r="D12" i="7"/>
  <c r="E12" i="7"/>
  <c r="F12" i="7"/>
  <c r="G12" i="7"/>
  <c r="H12" i="7"/>
  <c r="I12" i="7"/>
  <c r="J12" i="7"/>
  <c r="M11" i="7"/>
  <c r="B11" i="7"/>
  <c r="D377" i="7"/>
  <c r="E377" i="7"/>
  <c r="F377" i="7"/>
  <c r="G377" i="7"/>
  <c r="H377" i="7"/>
  <c r="I377" i="7"/>
  <c r="J377" i="7"/>
  <c r="D376" i="7"/>
  <c r="E376" i="7"/>
  <c r="F376" i="7"/>
  <c r="G376" i="7"/>
  <c r="H376" i="7"/>
  <c r="I376" i="7"/>
  <c r="J376" i="7"/>
  <c r="D375" i="7"/>
  <c r="E375" i="7"/>
  <c r="F375" i="7"/>
  <c r="G375" i="7"/>
  <c r="H375" i="7"/>
  <c r="I375" i="7"/>
  <c r="J375" i="7"/>
  <c r="E374" i="7"/>
  <c r="F374" i="7"/>
  <c r="G374" i="7"/>
  <c r="H374" i="7"/>
  <c r="I374" i="7"/>
  <c r="J374" i="7"/>
  <c r="D373" i="7"/>
  <c r="E373" i="7"/>
  <c r="F373" i="7"/>
  <c r="G373" i="7"/>
  <c r="H373" i="7"/>
  <c r="I373" i="7"/>
  <c r="J373" i="7"/>
  <c r="D371" i="7"/>
  <c r="E371" i="7"/>
  <c r="F371" i="7"/>
  <c r="G371" i="7"/>
  <c r="H371" i="7"/>
  <c r="I371" i="7"/>
  <c r="J371" i="7"/>
  <c r="D370" i="7"/>
  <c r="E370" i="7"/>
  <c r="F370" i="7"/>
  <c r="G370" i="7"/>
  <c r="H370" i="7"/>
  <c r="I370" i="7"/>
  <c r="J370" i="7"/>
  <c r="D369" i="7"/>
  <c r="E369" i="7"/>
  <c r="F369" i="7"/>
  <c r="G369" i="7"/>
  <c r="H369" i="7"/>
  <c r="I369" i="7"/>
  <c r="J369" i="7"/>
  <c r="D367" i="7"/>
  <c r="E367" i="7"/>
  <c r="F367" i="7"/>
  <c r="G367" i="7"/>
  <c r="H367" i="7"/>
  <c r="I367" i="7"/>
  <c r="J367" i="7"/>
  <c r="D365" i="7"/>
  <c r="E365" i="7"/>
  <c r="F365" i="7"/>
  <c r="G365" i="7"/>
  <c r="H365" i="7"/>
  <c r="I365" i="7"/>
  <c r="J365" i="7"/>
  <c r="D363" i="7"/>
  <c r="E363" i="7"/>
  <c r="F363" i="7"/>
  <c r="G363" i="7"/>
  <c r="H363" i="7"/>
  <c r="I363" i="7"/>
  <c r="J363" i="7"/>
  <c r="D362" i="7"/>
  <c r="E362" i="7"/>
  <c r="F362" i="7"/>
  <c r="G362" i="7"/>
  <c r="H362" i="7"/>
  <c r="I362" i="7"/>
  <c r="J362" i="7"/>
  <c r="D361" i="7"/>
  <c r="E361" i="7"/>
  <c r="F361" i="7"/>
  <c r="G361" i="7"/>
  <c r="H361" i="7"/>
  <c r="I361" i="7"/>
  <c r="J361" i="7"/>
  <c r="D359" i="7"/>
  <c r="E359" i="7"/>
  <c r="F359" i="7"/>
  <c r="G359" i="7"/>
  <c r="H359" i="7"/>
  <c r="I359" i="7"/>
  <c r="J359" i="7"/>
  <c r="D358" i="7"/>
  <c r="E358" i="7"/>
  <c r="F358" i="7"/>
  <c r="G358" i="7"/>
  <c r="H358" i="7"/>
  <c r="I358" i="7"/>
  <c r="J358" i="7"/>
  <c r="D357" i="7"/>
  <c r="E357" i="7"/>
  <c r="F357" i="7"/>
  <c r="G357" i="7"/>
  <c r="H357" i="7"/>
  <c r="I357" i="7"/>
  <c r="J357" i="7"/>
  <c r="E356" i="7"/>
  <c r="F356" i="7"/>
  <c r="G356" i="7"/>
  <c r="H356" i="7"/>
  <c r="I356" i="7"/>
  <c r="J356" i="7"/>
  <c r="D355" i="7"/>
  <c r="E355" i="7"/>
  <c r="F355" i="7"/>
  <c r="G355" i="7"/>
  <c r="H355" i="7"/>
  <c r="I355" i="7"/>
  <c r="J355" i="7"/>
  <c r="D354" i="7"/>
  <c r="E354" i="7"/>
  <c r="F354" i="7"/>
  <c r="G354" i="7"/>
  <c r="H354" i="7"/>
  <c r="I354" i="7"/>
  <c r="J354" i="7"/>
  <c r="D353" i="7"/>
  <c r="E353" i="7"/>
  <c r="F353" i="7"/>
  <c r="G353" i="7"/>
  <c r="H353" i="7"/>
  <c r="I353" i="7"/>
  <c r="J353" i="7"/>
  <c r="I352" i="7"/>
  <c r="J352" i="7"/>
  <c r="D351" i="7"/>
  <c r="E351" i="7"/>
  <c r="F351" i="7"/>
  <c r="G351" i="7"/>
  <c r="H351" i="7"/>
  <c r="I351" i="7"/>
  <c r="J351" i="7"/>
  <c r="G350" i="7"/>
  <c r="H350" i="7"/>
  <c r="I350" i="7"/>
  <c r="J350" i="7"/>
  <c r="D349" i="7"/>
  <c r="E349" i="7"/>
  <c r="F349" i="7"/>
  <c r="G349" i="7"/>
  <c r="H349" i="7"/>
  <c r="I349" i="7"/>
  <c r="J349" i="7"/>
  <c r="E348" i="7"/>
  <c r="F348" i="7"/>
  <c r="G348" i="7"/>
  <c r="H348" i="7"/>
  <c r="I348" i="7"/>
  <c r="J348" i="7"/>
  <c r="D347" i="7"/>
  <c r="E347" i="7"/>
  <c r="F347" i="7"/>
  <c r="G347" i="7"/>
  <c r="H347" i="7"/>
  <c r="I347" i="7"/>
  <c r="J347" i="7"/>
  <c r="J346" i="7"/>
  <c r="D345" i="7"/>
  <c r="E345" i="7"/>
  <c r="F345" i="7"/>
  <c r="G345" i="7"/>
  <c r="H345" i="7"/>
  <c r="I345" i="7"/>
  <c r="J345" i="7"/>
  <c r="D344" i="7"/>
  <c r="E344" i="7"/>
  <c r="F344" i="7"/>
  <c r="G344" i="7"/>
  <c r="H344" i="7"/>
  <c r="I344" i="7"/>
  <c r="J344" i="7"/>
  <c r="D343" i="7"/>
  <c r="E343" i="7"/>
  <c r="F343" i="7"/>
  <c r="G343" i="7"/>
  <c r="H343" i="7"/>
  <c r="I343" i="7"/>
  <c r="J343" i="7"/>
  <c r="F342" i="7"/>
  <c r="G342" i="7"/>
  <c r="H342" i="7"/>
  <c r="I342" i="7"/>
  <c r="J342" i="7"/>
  <c r="D341" i="7"/>
  <c r="E341" i="7"/>
  <c r="F341" i="7"/>
  <c r="G341" i="7"/>
  <c r="H341" i="7"/>
  <c r="I341" i="7"/>
  <c r="J341" i="7"/>
  <c r="D339" i="7"/>
  <c r="E339" i="7"/>
  <c r="F339" i="7"/>
  <c r="G339" i="7"/>
  <c r="H339" i="7"/>
  <c r="I339" i="7"/>
  <c r="J339" i="7"/>
  <c r="D337" i="7"/>
  <c r="E337" i="7"/>
  <c r="F337" i="7"/>
  <c r="G337" i="7"/>
  <c r="H337" i="7"/>
  <c r="I337" i="7"/>
  <c r="J337" i="7"/>
  <c r="D336" i="7"/>
  <c r="E336" i="7"/>
  <c r="F336" i="7"/>
  <c r="G336" i="7"/>
  <c r="H336" i="7"/>
  <c r="I336" i="7"/>
  <c r="J336" i="7"/>
  <c r="D335" i="7"/>
  <c r="E335" i="7"/>
  <c r="F335" i="7"/>
  <c r="G335" i="7"/>
  <c r="H335" i="7"/>
  <c r="I335" i="7"/>
  <c r="J335" i="7"/>
  <c r="D333" i="7"/>
  <c r="E333" i="7"/>
  <c r="F333" i="7"/>
  <c r="G333" i="7"/>
  <c r="H333" i="7"/>
  <c r="I333" i="7"/>
  <c r="J333" i="7"/>
  <c r="D331" i="7"/>
  <c r="E331" i="7"/>
  <c r="F331" i="7"/>
  <c r="G331" i="7"/>
  <c r="H331" i="7"/>
  <c r="I331" i="7"/>
  <c r="J331" i="7"/>
  <c r="D329" i="7"/>
  <c r="E329" i="7"/>
  <c r="F329" i="7"/>
  <c r="G329" i="7"/>
  <c r="H329" i="7"/>
  <c r="I329" i="7"/>
  <c r="J329" i="7"/>
  <c r="D328" i="7"/>
  <c r="E328" i="7"/>
  <c r="F328" i="7"/>
  <c r="G328" i="7"/>
  <c r="H328" i="7"/>
  <c r="I328" i="7"/>
  <c r="J328" i="7"/>
  <c r="D327" i="7"/>
  <c r="E327" i="7"/>
  <c r="F327" i="7"/>
  <c r="G327" i="7"/>
  <c r="H327" i="7"/>
  <c r="I327" i="7"/>
  <c r="J327" i="7"/>
  <c r="D326" i="7"/>
  <c r="E326" i="7"/>
  <c r="F326" i="7"/>
  <c r="G326" i="7"/>
  <c r="H326" i="7"/>
  <c r="I326" i="7"/>
  <c r="J326" i="7"/>
  <c r="D325" i="7"/>
  <c r="E325" i="7"/>
  <c r="F325" i="7"/>
  <c r="G325" i="7"/>
  <c r="H325" i="7"/>
  <c r="I325" i="7"/>
  <c r="J325" i="7"/>
  <c r="F324" i="7"/>
  <c r="G324" i="7"/>
  <c r="H324" i="7"/>
  <c r="I324" i="7"/>
  <c r="J324" i="7"/>
  <c r="D323" i="7"/>
  <c r="E323" i="7"/>
  <c r="F323" i="7"/>
  <c r="G323" i="7"/>
  <c r="H323" i="7"/>
  <c r="I323" i="7"/>
  <c r="J323" i="7"/>
  <c r="J322" i="7"/>
  <c r="D321" i="7"/>
  <c r="E321" i="7"/>
  <c r="F321" i="7"/>
  <c r="G321" i="7"/>
  <c r="H321" i="7"/>
  <c r="I321" i="7"/>
  <c r="J321" i="7"/>
  <c r="D319" i="7"/>
  <c r="E319" i="7"/>
  <c r="F319" i="7"/>
  <c r="G319" i="7"/>
  <c r="H319" i="7"/>
  <c r="I319" i="7"/>
  <c r="J319" i="7"/>
  <c r="D317" i="7"/>
  <c r="E317" i="7"/>
  <c r="F317" i="7"/>
  <c r="G317" i="7"/>
  <c r="H317" i="7"/>
  <c r="I317" i="7"/>
  <c r="J317" i="7"/>
  <c r="D315" i="7"/>
  <c r="E315" i="7"/>
  <c r="F315" i="7"/>
  <c r="G315" i="7"/>
  <c r="H315" i="7"/>
  <c r="I315" i="7"/>
  <c r="J315" i="7"/>
  <c r="D314" i="7"/>
  <c r="E314" i="7"/>
  <c r="F314" i="7"/>
  <c r="G314" i="7"/>
  <c r="H314" i="7"/>
  <c r="I314" i="7"/>
  <c r="J314" i="7"/>
  <c r="D313" i="7"/>
  <c r="E313" i="7"/>
  <c r="F313" i="7"/>
  <c r="G313" i="7"/>
  <c r="H313" i="7"/>
  <c r="I313" i="7"/>
  <c r="J313" i="7"/>
  <c r="D311" i="7"/>
  <c r="E311" i="7"/>
  <c r="F311" i="7"/>
  <c r="G311" i="7"/>
  <c r="H311" i="7"/>
  <c r="I311" i="7"/>
  <c r="J311" i="7"/>
  <c r="D309" i="7"/>
  <c r="E309" i="7"/>
  <c r="F309" i="7"/>
  <c r="G309" i="7"/>
  <c r="H309" i="7"/>
  <c r="I309" i="7"/>
  <c r="J309" i="7"/>
  <c r="D307" i="7"/>
  <c r="E307" i="7"/>
  <c r="F307" i="7"/>
  <c r="G307" i="7"/>
  <c r="H307" i="7"/>
  <c r="I307" i="7"/>
  <c r="J307" i="7"/>
  <c r="D306" i="7"/>
  <c r="E306" i="7"/>
  <c r="F306" i="7"/>
  <c r="G306" i="7"/>
  <c r="H306" i="7"/>
  <c r="I306" i="7"/>
  <c r="J306" i="7"/>
  <c r="D305" i="7"/>
  <c r="E305" i="7"/>
  <c r="F305" i="7"/>
  <c r="G305" i="7"/>
  <c r="H305" i="7"/>
  <c r="I305" i="7"/>
  <c r="J305" i="7"/>
  <c r="D303" i="7"/>
  <c r="E303" i="7"/>
  <c r="F303" i="7"/>
  <c r="G303" i="7"/>
  <c r="H303" i="7"/>
  <c r="I303" i="7"/>
  <c r="J303" i="7"/>
  <c r="D301" i="7"/>
  <c r="E301" i="7"/>
  <c r="F301" i="7"/>
  <c r="G301" i="7"/>
  <c r="H301" i="7"/>
  <c r="I301" i="7"/>
  <c r="J301" i="7"/>
  <c r="D299" i="7"/>
  <c r="E299" i="7"/>
  <c r="F299" i="7"/>
  <c r="G299" i="7"/>
  <c r="H299" i="7"/>
  <c r="I299" i="7"/>
  <c r="J299" i="7"/>
  <c r="D297" i="7"/>
  <c r="E297" i="7"/>
  <c r="F297" i="7"/>
  <c r="G297" i="7"/>
  <c r="H297" i="7"/>
  <c r="I297" i="7"/>
  <c r="J297" i="7"/>
  <c r="D295" i="7"/>
  <c r="E295" i="7"/>
  <c r="F295" i="7"/>
  <c r="G295" i="7"/>
  <c r="H295" i="7"/>
  <c r="I295" i="7"/>
  <c r="J295" i="7"/>
  <c r="D293" i="7"/>
  <c r="E293" i="7"/>
  <c r="F293" i="7"/>
  <c r="G293" i="7"/>
  <c r="H293" i="7"/>
  <c r="I293" i="7"/>
  <c r="J293" i="7"/>
  <c r="D291" i="7"/>
  <c r="E291" i="7"/>
  <c r="F291" i="7"/>
  <c r="G291" i="7"/>
  <c r="H291" i="7"/>
  <c r="I291" i="7"/>
  <c r="J291" i="7"/>
  <c r="D289" i="7"/>
  <c r="E289" i="7"/>
  <c r="F289" i="7"/>
  <c r="G289" i="7"/>
  <c r="H289" i="7"/>
  <c r="I289" i="7"/>
  <c r="J289" i="7"/>
  <c r="D287" i="7"/>
  <c r="E287" i="7"/>
  <c r="F287" i="7"/>
  <c r="G287" i="7"/>
  <c r="H287" i="7"/>
  <c r="I287" i="7"/>
  <c r="J287" i="7"/>
  <c r="D285" i="7"/>
  <c r="E285" i="7"/>
  <c r="F285" i="7"/>
  <c r="G285" i="7"/>
  <c r="H285" i="7"/>
  <c r="I285" i="7"/>
  <c r="J285" i="7"/>
  <c r="D283" i="7"/>
  <c r="E283" i="7"/>
  <c r="F283" i="7"/>
  <c r="G283" i="7"/>
  <c r="H283" i="7"/>
  <c r="I283" i="7"/>
  <c r="J283" i="7"/>
  <c r="D281" i="7"/>
  <c r="E281" i="7"/>
  <c r="F281" i="7"/>
  <c r="G281" i="7"/>
  <c r="H281" i="7"/>
  <c r="I281" i="7"/>
  <c r="J281" i="7"/>
  <c r="D279" i="7"/>
  <c r="E279" i="7"/>
  <c r="F279" i="7"/>
  <c r="G279" i="7"/>
  <c r="H279" i="7"/>
  <c r="I279" i="7"/>
  <c r="J279" i="7"/>
  <c r="D277" i="7"/>
  <c r="E277" i="7"/>
  <c r="F277" i="7"/>
  <c r="G277" i="7"/>
  <c r="H277" i="7"/>
  <c r="I277" i="7"/>
  <c r="J277" i="7"/>
  <c r="D275" i="7"/>
  <c r="E275" i="7"/>
  <c r="F275" i="7"/>
  <c r="G275" i="7"/>
  <c r="H275" i="7"/>
  <c r="I275" i="7"/>
  <c r="J275" i="7"/>
  <c r="D273" i="7"/>
  <c r="E273" i="7"/>
  <c r="F273" i="7"/>
  <c r="G273" i="7"/>
  <c r="H273" i="7"/>
  <c r="I273" i="7"/>
  <c r="J273" i="7"/>
  <c r="D271" i="7"/>
  <c r="E271" i="7"/>
  <c r="F271" i="7"/>
  <c r="G271" i="7"/>
  <c r="H271" i="7"/>
  <c r="I271" i="7"/>
  <c r="J271" i="7"/>
  <c r="D269" i="7"/>
  <c r="E269" i="7"/>
  <c r="F269" i="7"/>
  <c r="G269" i="7"/>
  <c r="H269" i="7"/>
  <c r="I269" i="7"/>
  <c r="J269" i="7"/>
  <c r="E268" i="7"/>
  <c r="F268" i="7"/>
  <c r="G268" i="7"/>
  <c r="H268" i="7"/>
  <c r="I268" i="7"/>
  <c r="J268" i="7"/>
  <c r="D267" i="7"/>
  <c r="E267" i="7"/>
  <c r="F267" i="7"/>
  <c r="G267" i="7"/>
  <c r="H267" i="7"/>
  <c r="I267" i="7"/>
  <c r="J267" i="7"/>
  <c r="D265" i="7"/>
  <c r="E265" i="7"/>
  <c r="F265" i="7"/>
  <c r="G265" i="7"/>
  <c r="H265" i="7"/>
  <c r="I265" i="7"/>
  <c r="J265" i="7"/>
  <c r="H264" i="7"/>
  <c r="I264" i="7"/>
  <c r="J264" i="7"/>
  <c r="D263" i="7"/>
  <c r="E263" i="7"/>
  <c r="F263" i="7"/>
  <c r="H262" i="7"/>
  <c r="I262" i="7"/>
  <c r="J262" i="7"/>
  <c r="D261" i="7"/>
  <c r="E261" i="7"/>
  <c r="F261" i="7"/>
  <c r="G261" i="7"/>
  <c r="H261" i="7"/>
  <c r="I261" i="7"/>
  <c r="J261" i="7"/>
  <c r="D259" i="7"/>
  <c r="E259" i="7"/>
  <c r="F259" i="7"/>
  <c r="G259" i="7"/>
  <c r="H259" i="7"/>
  <c r="I259" i="7"/>
  <c r="J259" i="7"/>
  <c r="D257" i="7"/>
  <c r="E257" i="7"/>
  <c r="F257" i="7"/>
  <c r="G257" i="7"/>
  <c r="H257" i="7"/>
  <c r="I257" i="7"/>
  <c r="J257" i="7"/>
  <c r="D256" i="7"/>
  <c r="E256" i="7"/>
  <c r="F256" i="7"/>
  <c r="G256" i="7"/>
  <c r="H256" i="7"/>
  <c r="I256" i="7"/>
  <c r="J256" i="7"/>
  <c r="D255" i="7"/>
  <c r="E255" i="7"/>
  <c r="F255" i="7"/>
  <c r="G255" i="7"/>
  <c r="H255" i="7"/>
  <c r="I255" i="7"/>
  <c r="J255" i="7"/>
  <c r="D253" i="7"/>
  <c r="E253" i="7"/>
  <c r="F253" i="7"/>
  <c r="G253" i="7"/>
  <c r="H253" i="7"/>
  <c r="I253" i="7"/>
  <c r="J253" i="7"/>
  <c r="D251" i="7"/>
  <c r="E251" i="7"/>
  <c r="F251" i="7"/>
  <c r="G251" i="7"/>
  <c r="H251" i="7"/>
  <c r="I251" i="7"/>
  <c r="J251" i="7"/>
  <c r="E250" i="7"/>
  <c r="F250" i="7"/>
  <c r="G250" i="7"/>
  <c r="H250" i="7"/>
  <c r="I250" i="7"/>
  <c r="J250" i="7"/>
  <c r="D249" i="7"/>
  <c r="E249" i="7"/>
  <c r="F249" i="7"/>
  <c r="G249" i="7"/>
  <c r="H249" i="7"/>
  <c r="I249" i="7"/>
  <c r="J249" i="7"/>
  <c r="D247" i="7"/>
  <c r="E247" i="7"/>
  <c r="F247" i="7"/>
  <c r="G247" i="7"/>
  <c r="H247" i="7"/>
  <c r="I247" i="7"/>
  <c r="J247" i="7"/>
  <c r="E246" i="7"/>
  <c r="F246" i="7"/>
  <c r="G246" i="7"/>
  <c r="H246" i="7"/>
  <c r="I246" i="7"/>
  <c r="J246" i="7"/>
  <c r="D245" i="7"/>
  <c r="E245" i="7"/>
  <c r="F245" i="7"/>
  <c r="G245" i="7"/>
  <c r="H245" i="7"/>
  <c r="I245" i="7"/>
  <c r="J245" i="7"/>
  <c r="D244" i="7"/>
  <c r="E244" i="7"/>
  <c r="F244" i="7"/>
  <c r="G244" i="7"/>
  <c r="H244" i="7"/>
  <c r="I244" i="7"/>
  <c r="J244" i="7"/>
  <c r="D243" i="7"/>
  <c r="E243" i="7"/>
  <c r="F243" i="7"/>
  <c r="G243" i="7"/>
  <c r="H243" i="7"/>
  <c r="I243" i="7"/>
  <c r="J243" i="7"/>
  <c r="D241" i="7"/>
  <c r="E241" i="7"/>
  <c r="F241" i="7"/>
  <c r="G241" i="7"/>
  <c r="H241" i="7"/>
  <c r="I241" i="7"/>
  <c r="J241" i="7"/>
  <c r="F240" i="7"/>
  <c r="G240" i="7"/>
  <c r="H240" i="7"/>
  <c r="I240" i="7"/>
  <c r="J240" i="7"/>
  <c r="D239" i="7"/>
  <c r="E239" i="7"/>
  <c r="F239" i="7"/>
  <c r="G239" i="7"/>
  <c r="H239" i="7"/>
  <c r="I239" i="7"/>
  <c r="J239" i="7"/>
  <c r="D238" i="7"/>
  <c r="E238" i="7"/>
  <c r="F238" i="7"/>
  <c r="G238" i="7"/>
  <c r="H238" i="7"/>
  <c r="I238" i="7"/>
  <c r="J238" i="7"/>
  <c r="D237" i="7"/>
  <c r="E237" i="7"/>
  <c r="F237" i="7"/>
  <c r="G237" i="7"/>
  <c r="H237" i="7"/>
  <c r="I237" i="7"/>
  <c r="J237" i="7"/>
  <c r="D236" i="7"/>
  <c r="D235" i="7"/>
  <c r="E235" i="7"/>
  <c r="F235" i="7"/>
  <c r="G235" i="7"/>
  <c r="H235" i="7"/>
  <c r="I235" i="7"/>
  <c r="J235" i="7"/>
  <c r="D233" i="7"/>
  <c r="E233" i="7"/>
  <c r="F233" i="7"/>
  <c r="G233" i="7"/>
  <c r="H233" i="7"/>
  <c r="I233" i="7"/>
  <c r="J233" i="7"/>
  <c r="D232" i="7"/>
  <c r="E232" i="7"/>
  <c r="F232" i="7"/>
  <c r="G232" i="7"/>
  <c r="H232" i="7"/>
  <c r="I232" i="7"/>
  <c r="J232" i="7"/>
  <c r="D231" i="7"/>
  <c r="E231" i="7"/>
  <c r="F231" i="7"/>
  <c r="G231" i="7"/>
  <c r="H231" i="7"/>
  <c r="I231" i="7"/>
  <c r="J231" i="7"/>
  <c r="K231" i="7"/>
  <c r="D229" i="7"/>
  <c r="E229" i="7"/>
  <c r="F229" i="7"/>
  <c r="G229" i="7"/>
  <c r="H229" i="7"/>
  <c r="I229" i="7"/>
  <c r="J229" i="7"/>
  <c r="D228" i="7"/>
  <c r="E228" i="7"/>
  <c r="F228" i="7"/>
  <c r="G228" i="7"/>
  <c r="H228" i="7"/>
  <c r="I228" i="7"/>
  <c r="J228" i="7"/>
  <c r="D227" i="7"/>
  <c r="E227" i="7"/>
  <c r="F227" i="7"/>
  <c r="G227" i="7"/>
  <c r="H227" i="7"/>
  <c r="I227" i="7"/>
  <c r="J227" i="7"/>
  <c r="D226" i="7"/>
  <c r="E226" i="7"/>
  <c r="F226" i="7"/>
  <c r="G226" i="7"/>
  <c r="H226" i="7"/>
  <c r="I226" i="7"/>
  <c r="J226" i="7"/>
  <c r="D225" i="7"/>
  <c r="E225" i="7"/>
  <c r="F225" i="7"/>
  <c r="G225" i="7"/>
  <c r="H225" i="7"/>
  <c r="I225" i="7"/>
  <c r="J225" i="7"/>
  <c r="D224" i="7"/>
  <c r="E224" i="7"/>
  <c r="F224" i="7"/>
  <c r="G224" i="7"/>
  <c r="H224" i="7"/>
  <c r="I224" i="7"/>
  <c r="J224" i="7"/>
  <c r="D223" i="7"/>
  <c r="E223" i="7"/>
  <c r="F223" i="7"/>
  <c r="G223" i="7"/>
  <c r="H223" i="7"/>
  <c r="I223" i="7"/>
  <c r="J223" i="7"/>
  <c r="D221" i="7"/>
  <c r="E221" i="7"/>
  <c r="F221" i="7"/>
  <c r="G221" i="7"/>
  <c r="H221" i="7"/>
  <c r="I221" i="7"/>
  <c r="J221" i="7"/>
  <c r="D219" i="7"/>
  <c r="E219" i="7"/>
  <c r="F219" i="7"/>
  <c r="G219" i="7"/>
  <c r="H219" i="7"/>
  <c r="I219" i="7"/>
  <c r="J219" i="7"/>
  <c r="E218" i="7"/>
  <c r="F218" i="7"/>
  <c r="G218" i="7"/>
  <c r="H218" i="7"/>
  <c r="I218" i="7"/>
  <c r="J218" i="7"/>
  <c r="D217" i="7"/>
  <c r="E217" i="7"/>
  <c r="F217" i="7"/>
  <c r="G217" i="7"/>
  <c r="H217" i="7"/>
  <c r="I217" i="7"/>
  <c r="J217" i="7"/>
  <c r="F216" i="7"/>
  <c r="G216" i="7"/>
  <c r="H216" i="7"/>
  <c r="I216" i="7"/>
  <c r="J216" i="7"/>
  <c r="D215" i="7"/>
  <c r="D213" i="7"/>
  <c r="E213" i="7"/>
  <c r="F213" i="7"/>
  <c r="G213" i="7"/>
  <c r="H213" i="7"/>
  <c r="I213" i="7"/>
  <c r="J213" i="7"/>
  <c r="D211" i="7"/>
  <c r="E211" i="7"/>
  <c r="F211" i="7"/>
  <c r="G211" i="7"/>
  <c r="H211" i="7"/>
  <c r="I211" i="7"/>
  <c r="J211" i="7"/>
  <c r="D209" i="7"/>
  <c r="E209" i="7"/>
  <c r="F209" i="7"/>
  <c r="G209" i="7"/>
  <c r="H209" i="7"/>
  <c r="I209" i="7"/>
  <c r="J209" i="7"/>
  <c r="D207" i="7"/>
  <c r="E207" i="7"/>
  <c r="F207" i="7"/>
  <c r="G207" i="7"/>
  <c r="H207" i="7"/>
  <c r="I207" i="7"/>
  <c r="J207" i="7"/>
  <c r="K207" i="7"/>
  <c r="D206" i="7"/>
  <c r="E206" i="7"/>
  <c r="F206" i="7"/>
  <c r="G206" i="7"/>
  <c r="H206" i="7"/>
  <c r="I206" i="7"/>
  <c r="J206" i="7"/>
  <c r="D205" i="7"/>
  <c r="E205" i="7"/>
  <c r="F205" i="7"/>
  <c r="G205" i="7"/>
  <c r="H205" i="7"/>
  <c r="I205" i="7"/>
  <c r="J205" i="7"/>
  <c r="D203" i="7"/>
  <c r="E203" i="7"/>
  <c r="F203" i="7"/>
  <c r="G203" i="7"/>
  <c r="H203" i="7"/>
  <c r="I203" i="7"/>
  <c r="J203" i="7"/>
  <c r="E202" i="7"/>
  <c r="F202" i="7"/>
  <c r="G202" i="7"/>
  <c r="H202" i="7"/>
  <c r="I202" i="7"/>
  <c r="J202" i="7"/>
  <c r="D201" i="7"/>
  <c r="E201" i="7"/>
  <c r="F201" i="7"/>
  <c r="G201" i="7"/>
  <c r="H201" i="7"/>
  <c r="I201" i="7"/>
  <c r="J201" i="7"/>
  <c r="D199" i="7"/>
  <c r="E198" i="7"/>
  <c r="F198" i="7"/>
  <c r="G198" i="7"/>
  <c r="H198" i="7"/>
  <c r="I198" i="7"/>
  <c r="J198" i="7"/>
  <c r="D197" i="7"/>
  <c r="E197" i="7"/>
  <c r="F197" i="7"/>
  <c r="G197" i="7"/>
  <c r="H197" i="7"/>
  <c r="I197" i="7"/>
  <c r="J197" i="7"/>
  <c r="D196" i="7"/>
  <c r="E196" i="7"/>
  <c r="F196" i="7"/>
  <c r="G196" i="7"/>
  <c r="H196" i="7"/>
  <c r="I196" i="7"/>
  <c r="J196" i="7"/>
  <c r="D195" i="7"/>
  <c r="E195" i="7"/>
  <c r="F195" i="7"/>
  <c r="G195" i="7"/>
  <c r="H195" i="7"/>
  <c r="I195" i="7"/>
  <c r="J195" i="7"/>
  <c r="D193" i="7"/>
  <c r="E193" i="7"/>
  <c r="F193" i="7"/>
  <c r="G193" i="7"/>
  <c r="H193" i="7"/>
  <c r="I193" i="7"/>
  <c r="J193" i="7"/>
  <c r="D192" i="7"/>
  <c r="E192" i="7"/>
  <c r="F192" i="7"/>
  <c r="G192" i="7"/>
  <c r="H192" i="7"/>
  <c r="I192" i="7"/>
  <c r="J192" i="7"/>
  <c r="D191" i="7"/>
  <c r="E191" i="7"/>
  <c r="F191" i="7"/>
  <c r="G191" i="7"/>
  <c r="H191" i="7"/>
  <c r="I191" i="7"/>
  <c r="J191" i="7"/>
  <c r="D189" i="7"/>
  <c r="E189" i="7"/>
  <c r="F189" i="7"/>
  <c r="G189" i="7"/>
  <c r="H189" i="7"/>
  <c r="I189" i="7"/>
  <c r="J189" i="7"/>
  <c r="D188" i="7"/>
  <c r="E188" i="7"/>
  <c r="F188" i="7"/>
  <c r="G188" i="7"/>
  <c r="H188" i="7"/>
  <c r="I188" i="7"/>
  <c r="J188" i="7"/>
  <c r="D187" i="7"/>
  <c r="E187" i="7"/>
  <c r="F187" i="7"/>
  <c r="G187" i="7"/>
  <c r="H187" i="7"/>
  <c r="I187" i="7"/>
  <c r="J187" i="7"/>
  <c r="D185" i="7"/>
  <c r="E185" i="7"/>
  <c r="F185" i="7"/>
  <c r="G185" i="7"/>
  <c r="H185" i="7"/>
  <c r="I185" i="7"/>
  <c r="J185" i="7"/>
  <c r="D184" i="7"/>
  <c r="E184" i="7"/>
  <c r="F184" i="7"/>
  <c r="G184" i="7"/>
  <c r="H184" i="7"/>
  <c r="I184" i="7"/>
  <c r="J184" i="7"/>
  <c r="D183" i="7"/>
  <c r="E183" i="7"/>
  <c r="F183" i="7"/>
  <c r="G183" i="7"/>
  <c r="H183" i="7"/>
  <c r="I183" i="7"/>
  <c r="J183" i="7"/>
  <c r="D181" i="7"/>
  <c r="E181" i="7"/>
  <c r="F181" i="7"/>
  <c r="G181" i="7"/>
  <c r="H181" i="7"/>
  <c r="I181" i="7"/>
  <c r="J181" i="7"/>
  <c r="D180" i="7"/>
  <c r="E180" i="7"/>
  <c r="F180" i="7"/>
  <c r="G180" i="7"/>
  <c r="H180" i="7"/>
  <c r="I180" i="7"/>
  <c r="J180" i="7"/>
  <c r="D179" i="7"/>
  <c r="E179" i="7"/>
  <c r="F179" i="7"/>
  <c r="G179" i="7"/>
  <c r="H179" i="7"/>
  <c r="I179" i="7"/>
  <c r="J179" i="7"/>
  <c r="D177" i="7"/>
  <c r="E177" i="7"/>
  <c r="F177" i="7"/>
  <c r="G177" i="7"/>
  <c r="H177" i="7"/>
  <c r="I177" i="7"/>
  <c r="J177" i="7"/>
  <c r="D176" i="7"/>
  <c r="E176" i="7"/>
  <c r="F176" i="7"/>
  <c r="G176" i="7"/>
  <c r="H176" i="7"/>
  <c r="I176" i="7"/>
  <c r="J176" i="7"/>
  <c r="D175" i="7"/>
  <c r="E175" i="7"/>
  <c r="F175" i="7"/>
  <c r="G175" i="7"/>
  <c r="H175" i="7"/>
  <c r="I175" i="7"/>
  <c r="J175" i="7"/>
  <c r="D173" i="7"/>
  <c r="E173" i="7"/>
  <c r="F173" i="7"/>
  <c r="G173" i="7"/>
  <c r="H173" i="7"/>
  <c r="I173" i="7"/>
  <c r="J173" i="7"/>
  <c r="D172" i="7"/>
  <c r="E172" i="7"/>
  <c r="F172" i="7"/>
  <c r="G172" i="7"/>
  <c r="H172" i="7"/>
  <c r="I172" i="7"/>
  <c r="J172" i="7"/>
  <c r="D171" i="7"/>
  <c r="E171" i="7"/>
  <c r="F171" i="7"/>
  <c r="G171" i="7"/>
  <c r="H171" i="7"/>
  <c r="I171" i="7"/>
  <c r="J171" i="7"/>
  <c r="D169" i="7"/>
  <c r="E169" i="7"/>
  <c r="F169" i="7"/>
  <c r="G169" i="7"/>
  <c r="H169" i="7"/>
  <c r="I169" i="7"/>
  <c r="J169" i="7"/>
  <c r="D167" i="7"/>
  <c r="E167" i="7"/>
  <c r="F167" i="7"/>
  <c r="G167" i="7"/>
  <c r="H167" i="7"/>
  <c r="I167" i="7"/>
  <c r="J167" i="7"/>
  <c r="J166" i="7"/>
  <c r="D165" i="7"/>
  <c r="E165" i="7"/>
  <c r="F165" i="7"/>
  <c r="G165" i="7"/>
  <c r="H165" i="7"/>
  <c r="I165" i="7"/>
  <c r="J165" i="7"/>
  <c r="D163" i="7"/>
  <c r="E163" i="7"/>
  <c r="F163" i="7"/>
  <c r="G163" i="7"/>
  <c r="H163" i="7"/>
  <c r="I163" i="7"/>
  <c r="J163" i="7"/>
  <c r="J162" i="7"/>
  <c r="D161" i="7"/>
  <c r="E161" i="7"/>
  <c r="F161" i="7"/>
  <c r="G161" i="7"/>
  <c r="H161" i="7"/>
  <c r="I161" i="7"/>
  <c r="J161" i="7"/>
  <c r="D159" i="7"/>
  <c r="E159" i="7"/>
  <c r="F159" i="7"/>
  <c r="G159" i="7"/>
  <c r="H159" i="7"/>
  <c r="I159" i="7"/>
  <c r="J159" i="7"/>
  <c r="J158" i="7"/>
  <c r="D157" i="7"/>
  <c r="E157" i="7"/>
  <c r="F157" i="7"/>
  <c r="G157" i="7"/>
  <c r="H157" i="7"/>
  <c r="I157" i="7"/>
  <c r="J157" i="7"/>
  <c r="D155" i="7"/>
  <c r="E155" i="7"/>
  <c r="F155" i="7"/>
  <c r="G155" i="7"/>
  <c r="H155" i="7"/>
  <c r="I155" i="7"/>
  <c r="J155" i="7"/>
  <c r="J154" i="7"/>
  <c r="D153" i="7"/>
  <c r="E153" i="7"/>
  <c r="F153" i="7"/>
  <c r="G153" i="7"/>
  <c r="H153" i="7"/>
  <c r="I153" i="7"/>
  <c r="J153" i="7"/>
  <c r="D151" i="7"/>
  <c r="E151" i="7"/>
  <c r="F151" i="7"/>
  <c r="G151" i="7"/>
  <c r="H151" i="7"/>
  <c r="I151" i="7"/>
  <c r="J151" i="7"/>
  <c r="D149" i="7"/>
  <c r="D148" i="7"/>
  <c r="E148" i="7"/>
  <c r="F148" i="7"/>
  <c r="G148" i="7"/>
  <c r="H148" i="7"/>
  <c r="I148" i="7"/>
  <c r="J148" i="7"/>
  <c r="D147" i="7"/>
  <c r="E147" i="7"/>
  <c r="F147" i="7"/>
  <c r="G147" i="7"/>
  <c r="H147" i="7"/>
  <c r="I147" i="7"/>
  <c r="J147" i="7"/>
  <c r="D145" i="7"/>
  <c r="E145" i="7"/>
  <c r="F145" i="7"/>
  <c r="G145" i="7"/>
  <c r="H145" i="7"/>
  <c r="I145" i="7"/>
  <c r="J145" i="7"/>
  <c r="D143" i="7"/>
  <c r="E143" i="7"/>
  <c r="F143" i="7"/>
  <c r="G143" i="7"/>
  <c r="H143" i="7"/>
  <c r="I143" i="7"/>
  <c r="J143" i="7"/>
  <c r="D141" i="7"/>
  <c r="E141" i="7"/>
  <c r="F141" i="7"/>
  <c r="G141" i="7"/>
  <c r="H141" i="7"/>
  <c r="I141" i="7"/>
  <c r="J141" i="7"/>
  <c r="D140" i="7"/>
  <c r="E140" i="7"/>
  <c r="F140" i="7"/>
  <c r="G140" i="7"/>
  <c r="H140" i="7"/>
  <c r="I140" i="7"/>
  <c r="J140" i="7"/>
  <c r="D139" i="7"/>
  <c r="E139" i="7"/>
  <c r="F139" i="7"/>
  <c r="G139" i="7"/>
  <c r="H139" i="7"/>
  <c r="I139" i="7"/>
  <c r="J139" i="7"/>
  <c r="D137" i="7"/>
  <c r="E137" i="7"/>
  <c r="F137" i="7"/>
  <c r="G137" i="7"/>
  <c r="H137" i="7"/>
  <c r="I137" i="7"/>
  <c r="J137" i="7"/>
  <c r="D135" i="7"/>
  <c r="E135" i="7"/>
  <c r="F135" i="7"/>
  <c r="G135" i="7"/>
  <c r="H135" i="7"/>
  <c r="I135" i="7"/>
  <c r="J135" i="7"/>
  <c r="D133" i="7"/>
  <c r="E133" i="7"/>
  <c r="F133" i="7"/>
  <c r="G133" i="7"/>
  <c r="H133" i="7"/>
  <c r="I133" i="7"/>
  <c r="J133" i="7"/>
  <c r="D132" i="7"/>
  <c r="E132" i="7"/>
  <c r="F132" i="7"/>
  <c r="G132" i="7"/>
  <c r="H132" i="7"/>
  <c r="I132" i="7"/>
  <c r="J132" i="7"/>
  <c r="D131" i="7"/>
  <c r="E131" i="7"/>
  <c r="F131" i="7"/>
  <c r="G131" i="7"/>
  <c r="H131" i="7"/>
  <c r="I131" i="7"/>
  <c r="J131" i="7"/>
  <c r="D129" i="7"/>
  <c r="E129" i="7"/>
  <c r="F129" i="7"/>
  <c r="G129" i="7"/>
  <c r="H129" i="7"/>
  <c r="I129" i="7"/>
  <c r="J129" i="7"/>
  <c r="D127" i="7"/>
  <c r="E127" i="7"/>
  <c r="F127" i="7"/>
  <c r="G127" i="7"/>
  <c r="H127" i="7"/>
  <c r="I127" i="7"/>
  <c r="J127" i="7"/>
  <c r="D125" i="7"/>
  <c r="E125" i="7"/>
  <c r="F125" i="7"/>
  <c r="G125" i="7"/>
  <c r="H125" i="7"/>
  <c r="I125" i="7"/>
  <c r="J125" i="7"/>
  <c r="D124" i="7"/>
  <c r="E124" i="7"/>
  <c r="F124" i="7"/>
  <c r="G124" i="7"/>
  <c r="H124" i="7"/>
  <c r="I124" i="7"/>
  <c r="J124" i="7"/>
  <c r="D123" i="7"/>
  <c r="E123" i="7"/>
  <c r="F123" i="7"/>
  <c r="G123" i="7"/>
  <c r="H123" i="7"/>
  <c r="I123" i="7"/>
  <c r="J123" i="7"/>
  <c r="D121" i="7"/>
  <c r="E121" i="7"/>
  <c r="F121" i="7"/>
  <c r="G121" i="7"/>
  <c r="H121" i="7"/>
  <c r="I121" i="7"/>
  <c r="J121" i="7"/>
  <c r="D119" i="7"/>
  <c r="E119" i="7"/>
  <c r="F119" i="7"/>
  <c r="G119" i="7"/>
  <c r="H119" i="7"/>
  <c r="I119" i="7"/>
  <c r="J119" i="7"/>
  <c r="D117" i="7"/>
  <c r="E117" i="7"/>
  <c r="F117" i="7"/>
  <c r="G117" i="7"/>
  <c r="H117" i="7"/>
  <c r="I117" i="7"/>
  <c r="J117" i="7"/>
  <c r="D116" i="7"/>
  <c r="E116" i="7"/>
  <c r="F116" i="7"/>
  <c r="G116" i="7"/>
  <c r="H116" i="7"/>
  <c r="I116" i="7"/>
  <c r="J116" i="7"/>
  <c r="D115" i="7"/>
  <c r="E115" i="7"/>
  <c r="F115" i="7"/>
  <c r="G115" i="7"/>
  <c r="H115" i="7"/>
  <c r="I115" i="7"/>
  <c r="J115" i="7"/>
  <c r="D113" i="7"/>
  <c r="E113" i="7"/>
  <c r="F113" i="7"/>
  <c r="G113" i="7"/>
  <c r="H113" i="7"/>
  <c r="I113" i="7"/>
  <c r="J113" i="7"/>
  <c r="D111" i="7"/>
  <c r="E111" i="7"/>
  <c r="F111" i="7"/>
  <c r="G111" i="7"/>
  <c r="H111" i="7"/>
  <c r="I111" i="7"/>
  <c r="J111" i="7"/>
  <c r="D109" i="7"/>
  <c r="E109" i="7"/>
  <c r="F109" i="7"/>
  <c r="G109" i="7"/>
  <c r="H109" i="7"/>
  <c r="I109" i="7"/>
  <c r="J109" i="7"/>
  <c r="D108" i="7"/>
  <c r="E108" i="7"/>
  <c r="F108" i="7"/>
  <c r="G108" i="7"/>
  <c r="H108" i="7"/>
  <c r="I108" i="7"/>
  <c r="J108" i="7"/>
  <c r="D107" i="7"/>
  <c r="E107" i="7"/>
  <c r="F107" i="7"/>
  <c r="G107" i="7"/>
  <c r="H107" i="7"/>
  <c r="I107" i="7"/>
  <c r="J107" i="7"/>
  <c r="D105" i="7"/>
  <c r="E105" i="7"/>
  <c r="F105" i="7"/>
  <c r="G105" i="7"/>
  <c r="H105" i="7"/>
  <c r="I105" i="7"/>
  <c r="J105" i="7"/>
  <c r="D103" i="7"/>
  <c r="E103" i="7"/>
  <c r="F103" i="7"/>
  <c r="G103" i="7"/>
  <c r="H103" i="7"/>
  <c r="I103" i="7"/>
  <c r="J103" i="7"/>
  <c r="D101" i="7"/>
  <c r="E101" i="7"/>
  <c r="F101" i="7"/>
  <c r="G101" i="7"/>
  <c r="H101" i="7"/>
  <c r="I101" i="7"/>
  <c r="J101" i="7"/>
  <c r="D100" i="7"/>
  <c r="E100" i="7"/>
  <c r="F100" i="7"/>
  <c r="G100" i="7"/>
  <c r="H100" i="7"/>
  <c r="I100" i="7"/>
  <c r="J100" i="7"/>
  <c r="D99" i="7"/>
  <c r="E99" i="7"/>
  <c r="F99" i="7"/>
  <c r="G99" i="7"/>
  <c r="H99" i="7"/>
  <c r="I99" i="7"/>
  <c r="J99" i="7"/>
  <c r="D97" i="7"/>
  <c r="E97" i="7"/>
  <c r="F97" i="7"/>
  <c r="G97" i="7"/>
  <c r="H97" i="7"/>
  <c r="I97" i="7"/>
  <c r="J97" i="7"/>
  <c r="D96" i="7"/>
  <c r="E96" i="7"/>
  <c r="F96" i="7"/>
  <c r="G96" i="7"/>
  <c r="H96" i="7"/>
  <c r="I96" i="7"/>
  <c r="J96" i="7"/>
  <c r="D95" i="7"/>
  <c r="E95" i="7"/>
  <c r="F95" i="7"/>
  <c r="G95" i="7"/>
  <c r="H95" i="7"/>
  <c r="I95" i="7"/>
  <c r="J95" i="7"/>
  <c r="D94" i="7"/>
  <c r="E94" i="7"/>
  <c r="F94" i="7"/>
  <c r="G94" i="7"/>
  <c r="H94" i="7"/>
  <c r="I94" i="7"/>
  <c r="J94" i="7"/>
  <c r="D93" i="7"/>
  <c r="E93" i="7"/>
  <c r="F93" i="7"/>
  <c r="G93" i="7"/>
  <c r="H93" i="7"/>
  <c r="I93" i="7"/>
  <c r="J93" i="7"/>
  <c r="D91" i="7"/>
  <c r="E91" i="7"/>
  <c r="F91" i="7"/>
  <c r="G91" i="7"/>
  <c r="H91" i="7"/>
  <c r="I91" i="7"/>
  <c r="J91" i="7"/>
  <c r="F90" i="7"/>
  <c r="G90" i="7"/>
  <c r="H90" i="7"/>
  <c r="I90" i="7"/>
  <c r="J90" i="7"/>
  <c r="D89" i="7"/>
  <c r="E89" i="7"/>
  <c r="F89" i="7"/>
  <c r="G89" i="7"/>
  <c r="H89" i="7"/>
  <c r="I89" i="7"/>
  <c r="J89" i="7"/>
  <c r="D87" i="7"/>
  <c r="E87" i="7"/>
  <c r="F87" i="7"/>
  <c r="G87" i="7"/>
  <c r="H87" i="7"/>
  <c r="I87" i="7"/>
  <c r="J87" i="7"/>
  <c r="D85" i="7"/>
  <c r="E85" i="7"/>
  <c r="F85" i="7"/>
  <c r="G85" i="7"/>
  <c r="H85" i="7"/>
  <c r="I85" i="7"/>
  <c r="J85" i="7"/>
  <c r="D84" i="7"/>
  <c r="E84" i="7"/>
  <c r="F84" i="7"/>
  <c r="G84" i="7"/>
  <c r="H84" i="7"/>
  <c r="I84" i="7"/>
  <c r="J84" i="7"/>
  <c r="D83" i="7"/>
  <c r="E83" i="7"/>
  <c r="F83" i="7"/>
  <c r="G83" i="7"/>
  <c r="H83" i="7"/>
  <c r="I83" i="7"/>
  <c r="J83" i="7"/>
  <c r="D81" i="7"/>
  <c r="E81" i="7"/>
  <c r="F81" i="7"/>
  <c r="G81" i="7"/>
  <c r="H81" i="7"/>
  <c r="I81" i="7"/>
  <c r="J81" i="7"/>
  <c r="D80" i="7"/>
  <c r="E80" i="7"/>
  <c r="F80" i="7"/>
  <c r="G80" i="7"/>
  <c r="H80" i="7"/>
  <c r="I80" i="7"/>
  <c r="J80" i="7"/>
  <c r="D79" i="7"/>
  <c r="E79" i="7"/>
  <c r="F79" i="7"/>
  <c r="G79" i="7"/>
  <c r="H79" i="7"/>
  <c r="I79" i="7"/>
  <c r="J79" i="7"/>
  <c r="D78" i="7"/>
  <c r="E78" i="7"/>
  <c r="F78" i="7"/>
  <c r="G78" i="7"/>
  <c r="H78" i="7"/>
  <c r="I78" i="7"/>
  <c r="J78" i="7"/>
  <c r="D77" i="7"/>
  <c r="E77" i="7"/>
  <c r="F77" i="7"/>
  <c r="G77" i="7"/>
  <c r="H77" i="7"/>
  <c r="I77" i="7"/>
  <c r="J77" i="7"/>
  <c r="D75" i="7"/>
  <c r="E75" i="7"/>
  <c r="F75" i="7"/>
  <c r="G75" i="7"/>
  <c r="H75" i="7"/>
  <c r="I75" i="7"/>
  <c r="J75" i="7"/>
  <c r="F74" i="7"/>
  <c r="G74" i="7"/>
  <c r="H74" i="7"/>
  <c r="I74" i="7"/>
  <c r="J74" i="7"/>
  <c r="D73" i="7"/>
  <c r="E73" i="7"/>
  <c r="F73" i="7"/>
  <c r="G73" i="7"/>
  <c r="H73" i="7"/>
  <c r="I73" i="7"/>
  <c r="J73" i="7"/>
  <c r="D71" i="7"/>
  <c r="E71" i="7"/>
  <c r="F71" i="7"/>
  <c r="G71" i="7"/>
  <c r="H71" i="7"/>
  <c r="I71" i="7"/>
  <c r="J71" i="7"/>
  <c r="D69" i="7"/>
  <c r="E69" i="7"/>
  <c r="F69" i="7"/>
  <c r="G69" i="7"/>
  <c r="H69" i="7"/>
  <c r="I69" i="7"/>
  <c r="J69" i="7"/>
  <c r="D68" i="7"/>
  <c r="E68" i="7"/>
  <c r="F68" i="7"/>
  <c r="G68" i="7"/>
  <c r="H68" i="7"/>
  <c r="I68" i="7"/>
  <c r="J68" i="7"/>
  <c r="D67" i="7"/>
  <c r="E67" i="7"/>
  <c r="F67" i="7"/>
  <c r="G67" i="7"/>
  <c r="H67" i="7"/>
  <c r="I67" i="7"/>
  <c r="J67" i="7"/>
  <c r="D65" i="7"/>
  <c r="E65" i="7"/>
  <c r="F65" i="7"/>
  <c r="G65" i="7"/>
  <c r="H65" i="7"/>
  <c r="I65" i="7"/>
  <c r="J65" i="7"/>
  <c r="D64" i="7"/>
  <c r="E64" i="7"/>
  <c r="F64" i="7"/>
  <c r="G64" i="7"/>
  <c r="H64" i="7"/>
  <c r="I64" i="7"/>
  <c r="J64" i="7"/>
  <c r="D63" i="7"/>
  <c r="E63" i="7"/>
  <c r="F63" i="7"/>
  <c r="G63" i="7"/>
  <c r="H63" i="7"/>
  <c r="I63" i="7"/>
  <c r="J63" i="7"/>
  <c r="D62" i="7"/>
  <c r="E62" i="7"/>
  <c r="F62" i="7"/>
  <c r="G62" i="7"/>
  <c r="H62" i="7"/>
  <c r="I62" i="7"/>
  <c r="J62" i="7"/>
  <c r="D61" i="7"/>
  <c r="E61" i="7"/>
  <c r="F61" i="7"/>
  <c r="G61" i="7"/>
  <c r="H61" i="7"/>
  <c r="I61" i="7"/>
  <c r="J61" i="7"/>
  <c r="D59" i="7"/>
  <c r="E59" i="7"/>
  <c r="F59" i="7"/>
  <c r="G59" i="7"/>
  <c r="H59" i="7"/>
  <c r="I59" i="7"/>
  <c r="J59" i="7"/>
  <c r="F58" i="7"/>
  <c r="G58" i="7"/>
  <c r="H58" i="7"/>
  <c r="I58" i="7"/>
  <c r="J58" i="7"/>
  <c r="D57" i="7"/>
  <c r="E57" i="7"/>
  <c r="F57" i="7"/>
  <c r="G57" i="7"/>
  <c r="H57" i="7"/>
  <c r="I57" i="7"/>
  <c r="J57" i="7"/>
  <c r="D55" i="7"/>
  <c r="E55" i="7"/>
  <c r="F55" i="7"/>
  <c r="G55" i="7"/>
  <c r="H55" i="7"/>
  <c r="I55" i="7"/>
  <c r="J55" i="7"/>
  <c r="D53" i="7"/>
  <c r="E53" i="7"/>
  <c r="F53" i="7"/>
  <c r="G53" i="7"/>
  <c r="H53" i="7"/>
  <c r="I53" i="7"/>
  <c r="J53" i="7"/>
  <c r="D52" i="7"/>
  <c r="E52" i="7"/>
  <c r="F52" i="7"/>
  <c r="G52" i="7"/>
  <c r="H52" i="7"/>
  <c r="I52" i="7"/>
  <c r="J52" i="7"/>
  <c r="D51" i="7"/>
  <c r="E51" i="7"/>
  <c r="F51" i="7"/>
  <c r="G51" i="7"/>
  <c r="H51" i="7"/>
  <c r="I51" i="7"/>
  <c r="J51" i="7"/>
  <c r="D49" i="7"/>
  <c r="E49" i="7"/>
  <c r="F49" i="7"/>
  <c r="G49" i="7"/>
  <c r="H49" i="7"/>
  <c r="I49" i="7"/>
  <c r="J49" i="7"/>
  <c r="D48" i="7"/>
  <c r="E48" i="7"/>
  <c r="F48" i="7"/>
  <c r="G48" i="7"/>
  <c r="H48" i="7"/>
  <c r="I48" i="7"/>
  <c r="J48" i="7"/>
  <c r="D47" i="7"/>
  <c r="E47" i="7"/>
  <c r="F47" i="7"/>
  <c r="G47" i="7"/>
  <c r="H47" i="7"/>
  <c r="I47" i="7"/>
  <c r="J47" i="7"/>
  <c r="D46" i="7"/>
  <c r="E46" i="7"/>
  <c r="F46" i="7"/>
  <c r="G46" i="7"/>
  <c r="H46" i="7"/>
  <c r="I46" i="7"/>
  <c r="J46" i="7"/>
  <c r="D45" i="7"/>
  <c r="E45" i="7"/>
  <c r="F45" i="7"/>
  <c r="G45" i="7"/>
  <c r="H45" i="7"/>
  <c r="I45" i="7"/>
  <c r="J45" i="7"/>
  <c r="D43" i="7"/>
  <c r="E43" i="7"/>
  <c r="F43" i="7"/>
  <c r="G43" i="7"/>
  <c r="H43" i="7"/>
  <c r="I43" i="7"/>
  <c r="J43" i="7"/>
  <c r="F42" i="7"/>
  <c r="G42" i="7"/>
  <c r="H42" i="7"/>
  <c r="I42" i="7"/>
  <c r="J42" i="7"/>
  <c r="D41" i="7"/>
  <c r="E41" i="7"/>
  <c r="F41" i="7"/>
  <c r="G41" i="7"/>
  <c r="H41" i="7"/>
  <c r="I41" i="7"/>
  <c r="J41" i="7"/>
  <c r="D39" i="7"/>
  <c r="E39" i="7"/>
  <c r="F39" i="7"/>
  <c r="G39" i="7"/>
  <c r="H39" i="7"/>
  <c r="I39" i="7"/>
  <c r="J39" i="7"/>
  <c r="D37" i="7"/>
  <c r="E37" i="7"/>
  <c r="F37" i="7"/>
  <c r="G37" i="7"/>
  <c r="H37" i="7"/>
  <c r="I37" i="7"/>
  <c r="J37" i="7"/>
  <c r="D36" i="7"/>
  <c r="E36" i="7"/>
  <c r="F36" i="7"/>
  <c r="G36" i="7"/>
  <c r="H36" i="7"/>
  <c r="I36" i="7"/>
  <c r="J36" i="7"/>
  <c r="D35" i="7"/>
  <c r="E35" i="7"/>
  <c r="F35" i="7"/>
  <c r="G35" i="7"/>
  <c r="H35" i="7"/>
  <c r="I35" i="7"/>
  <c r="J35" i="7"/>
  <c r="D33" i="7"/>
  <c r="E33" i="7"/>
  <c r="F33" i="7"/>
  <c r="G33" i="7"/>
  <c r="H33" i="7"/>
  <c r="I33" i="7"/>
  <c r="J33" i="7"/>
  <c r="D32" i="7"/>
  <c r="E32" i="7"/>
  <c r="F32" i="7"/>
  <c r="G32" i="7"/>
  <c r="H32" i="7"/>
  <c r="I32" i="7"/>
  <c r="J32" i="7"/>
  <c r="D31" i="7"/>
  <c r="E31" i="7"/>
  <c r="F31" i="7"/>
  <c r="G31" i="7"/>
  <c r="H31" i="7"/>
  <c r="I31" i="7"/>
  <c r="J31" i="7"/>
  <c r="D30" i="7"/>
  <c r="E30" i="7"/>
  <c r="F30" i="7"/>
  <c r="G30" i="7"/>
  <c r="H30" i="7"/>
  <c r="I30" i="7"/>
  <c r="J30" i="7"/>
  <c r="D29" i="7"/>
  <c r="E29" i="7"/>
  <c r="F29" i="7"/>
  <c r="G29" i="7"/>
  <c r="H29" i="7"/>
  <c r="I29" i="7"/>
  <c r="J29" i="7"/>
  <c r="D27" i="7"/>
  <c r="E27" i="7"/>
  <c r="F27" i="7"/>
  <c r="G27" i="7"/>
  <c r="H27" i="7"/>
  <c r="I27" i="7"/>
  <c r="J27" i="7"/>
  <c r="F26" i="7"/>
  <c r="G26" i="7"/>
  <c r="H26" i="7"/>
  <c r="I26" i="7"/>
  <c r="J26" i="7"/>
  <c r="D25" i="7"/>
  <c r="E25" i="7"/>
  <c r="F25" i="7"/>
  <c r="G25" i="7"/>
  <c r="H25" i="7"/>
  <c r="I25" i="7"/>
  <c r="J25" i="7"/>
  <c r="D23" i="7"/>
  <c r="E23" i="7"/>
  <c r="F23" i="7"/>
  <c r="G23" i="7"/>
  <c r="H23" i="7"/>
  <c r="I23" i="7"/>
  <c r="J23" i="7"/>
  <c r="D21" i="7"/>
  <c r="E21" i="7"/>
  <c r="F21" i="7"/>
  <c r="G21" i="7"/>
  <c r="H21" i="7"/>
  <c r="I21" i="7"/>
  <c r="J21" i="7"/>
  <c r="D20" i="7"/>
  <c r="E20" i="7"/>
  <c r="F20" i="7"/>
  <c r="G20" i="7"/>
  <c r="H20" i="7"/>
  <c r="I20" i="7"/>
  <c r="J20" i="7"/>
  <c r="D19" i="7"/>
  <c r="E19" i="7"/>
  <c r="F19" i="7"/>
  <c r="G19" i="7"/>
  <c r="H19" i="7"/>
  <c r="I19" i="7"/>
  <c r="J19" i="7"/>
  <c r="D17" i="7"/>
  <c r="E17" i="7"/>
  <c r="F17" i="7"/>
  <c r="G17" i="7"/>
  <c r="H17" i="7"/>
  <c r="I17" i="7"/>
  <c r="J17" i="7"/>
  <c r="D16" i="7"/>
  <c r="E16" i="7"/>
  <c r="F16" i="7"/>
  <c r="G16" i="7"/>
  <c r="H16" i="7"/>
  <c r="I16" i="7"/>
  <c r="J16" i="7"/>
  <c r="D15" i="7"/>
  <c r="E15" i="7"/>
  <c r="F15" i="7"/>
  <c r="G15" i="7"/>
  <c r="H15" i="7"/>
  <c r="I15" i="7"/>
  <c r="J15" i="7"/>
  <c r="D14" i="7"/>
  <c r="E14" i="7"/>
  <c r="F14" i="7"/>
  <c r="G14" i="7"/>
  <c r="H14" i="7"/>
  <c r="I14" i="7"/>
  <c r="J14" i="7"/>
  <c r="D13" i="7"/>
  <c r="E13" i="7"/>
  <c r="F13" i="7"/>
  <c r="G13" i="7"/>
  <c r="H13" i="7"/>
  <c r="I13" i="7"/>
  <c r="J13" i="7"/>
  <c r="D11" i="7"/>
  <c r="E11" i="7"/>
  <c r="F11" i="7"/>
  <c r="G11" i="7"/>
  <c r="H11" i="7"/>
  <c r="I11" i="7"/>
  <c r="J11" i="7"/>
  <c r="N377" i="7"/>
  <c r="O377" i="7"/>
  <c r="N376" i="7"/>
  <c r="O376" i="7"/>
  <c r="N375" i="7"/>
  <c r="O375" i="7"/>
  <c r="N374" i="7"/>
  <c r="O374" i="7"/>
  <c r="N373" i="7"/>
  <c r="O373" i="7"/>
  <c r="N372" i="7"/>
  <c r="O372" i="7"/>
  <c r="N371" i="7"/>
  <c r="O371" i="7"/>
  <c r="N370" i="7"/>
  <c r="O370" i="7"/>
  <c r="N369" i="7"/>
  <c r="O369" i="7"/>
  <c r="N368" i="7"/>
  <c r="O368" i="7"/>
  <c r="N367" i="7"/>
  <c r="O367" i="7"/>
  <c r="N366" i="7"/>
  <c r="O366" i="7"/>
  <c r="N365" i="7"/>
  <c r="O365" i="7"/>
  <c r="N364" i="7"/>
  <c r="O364" i="7"/>
  <c r="N363" i="7"/>
  <c r="O363" i="7"/>
  <c r="N362" i="7"/>
  <c r="O362" i="7"/>
  <c r="K362" i="7"/>
  <c r="N361" i="7"/>
  <c r="O361" i="7"/>
  <c r="N360" i="7"/>
  <c r="O360" i="7"/>
  <c r="N359" i="7"/>
  <c r="O359" i="7"/>
  <c r="N358" i="7"/>
  <c r="O358" i="7"/>
  <c r="N357" i="7"/>
  <c r="O357" i="7"/>
  <c r="N356" i="7"/>
  <c r="O356" i="7"/>
  <c r="N355" i="7"/>
  <c r="O355" i="7"/>
  <c r="N354" i="7"/>
  <c r="O354" i="7"/>
  <c r="N353" i="7"/>
  <c r="O353" i="7"/>
  <c r="N352" i="7"/>
  <c r="O352" i="7"/>
  <c r="N351" i="7"/>
  <c r="O351" i="7"/>
  <c r="N350" i="7"/>
  <c r="O350" i="7"/>
  <c r="N349" i="7"/>
  <c r="O349" i="7"/>
  <c r="N348" i="7"/>
  <c r="O348" i="7"/>
  <c r="N347" i="7"/>
  <c r="O347" i="7"/>
  <c r="N346" i="7"/>
  <c r="O346" i="7"/>
  <c r="N345" i="7"/>
  <c r="O345" i="7"/>
  <c r="N344" i="7"/>
  <c r="O344" i="7"/>
  <c r="N343" i="7"/>
  <c r="O343" i="7"/>
  <c r="N342" i="7"/>
  <c r="O342" i="7"/>
  <c r="N341" i="7"/>
  <c r="O341" i="7"/>
  <c r="N340" i="7"/>
  <c r="O340" i="7"/>
  <c r="N339" i="7"/>
  <c r="O339" i="7"/>
  <c r="N338" i="7"/>
  <c r="O338" i="7"/>
  <c r="N337" i="7"/>
  <c r="O337" i="7"/>
  <c r="N336" i="7"/>
  <c r="O336" i="7"/>
  <c r="N335" i="7"/>
  <c r="O335" i="7"/>
  <c r="N334" i="7"/>
  <c r="O334" i="7"/>
  <c r="N333" i="7"/>
  <c r="O333" i="7"/>
  <c r="N332" i="7"/>
  <c r="O332" i="7"/>
  <c r="N331" i="7"/>
  <c r="O331" i="7"/>
  <c r="N330" i="7"/>
  <c r="O330" i="7"/>
  <c r="N329" i="7"/>
  <c r="O329" i="7"/>
  <c r="N328" i="7"/>
  <c r="O328" i="7"/>
  <c r="N327" i="7"/>
  <c r="O327" i="7"/>
  <c r="N326" i="7"/>
  <c r="O326" i="7"/>
  <c r="N325" i="7"/>
  <c r="O325" i="7"/>
  <c r="N324" i="7"/>
  <c r="O324" i="7"/>
  <c r="N323" i="7"/>
  <c r="O323" i="7"/>
  <c r="N322" i="7"/>
  <c r="O322" i="7"/>
  <c r="N321" i="7"/>
  <c r="O321" i="7"/>
  <c r="N320" i="7"/>
  <c r="O320" i="7"/>
  <c r="N319" i="7"/>
  <c r="O319" i="7"/>
  <c r="N318" i="7"/>
  <c r="O318" i="7"/>
  <c r="N317" i="7"/>
  <c r="O317" i="7"/>
  <c r="N316" i="7"/>
  <c r="O316" i="7"/>
  <c r="N315" i="7"/>
  <c r="O315" i="7"/>
  <c r="N314" i="7"/>
  <c r="O314" i="7"/>
  <c r="N313" i="7"/>
  <c r="O313" i="7"/>
  <c r="N312" i="7"/>
  <c r="O312" i="7"/>
  <c r="N311" i="7"/>
  <c r="O311" i="7"/>
  <c r="N310" i="7"/>
  <c r="O310" i="7"/>
  <c r="N309" i="7"/>
  <c r="O309" i="7"/>
  <c r="N308" i="7"/>
  <c r="O308" i="7"/>
  <c r="N307" i="7"/>
  <c r="O307" i="7"/>
  <c r="N306" i="7"/>
  <c r="O306" i="7"/>
  <c r="N305" i="7"/>
  <c r="O305" i="7"/>
  <c r="N304" i="7"/>
  <c r="O304" i="7"/>
  <c r="N303" i="7"/>
  <c r="O303" i="7"/>
  <c r="N302" i="7"/>
  <c r="O302" i="7"/>
  <c r="N301" i="7"/>
  <c r="O301" i="7"/>
  <c r="N300" i="7"/>
  <c r="O300" i="7"/>
  <c r="N299" i="7"/>
  <c r="O299" i="7"/>
  <c r="N298" i="7"/>
  <c r="O298" i="7"/>
  <c r="N297" i="7"/>
  <c r="O297" i="7"/>
  <c r="N296" i="7"/>
  <c r="O296" i="7"/>
  <c r="N295" i="7"/>
  <c r="O295" i="7"/>
  <c r="N294" i="7"/>
  <c r="O294" i="7"/>
  <c r="N293" i="7"/>
  <c r="O293" i="7"/>
  <c r="N292" i="7"/>
  <c r="O292" i="7"/>
  <c r="N291" i="7"/>
  <c r="O291" i="7"/>
  <c r="K291" i="7"/>
  <c r="N290" i="7"/>
  <c r="O290" i="7"/>
  <c r="N289" i="7"/>
  <c r="O289" i="7"/>
  <c r="N288" i="7"/>
  <c r="O288" i="7"/>
  <c r="N287" i="7"/>
  <c r="O287" i="7"/>
  <c r="N286" i="7"/>
  <c r="O286" i="7"/>
  <c r="N285" i="7"/>
  <c r="O285" i="7"/>
  <c r="N284" i="7"/>
  <c r="O284" i="7"/>
  <c r="N283" i="7"/>
  <c r="O283" i="7"/>
  <c r="N282" i="7"/>
  <c r="O282" i="7"/>
  <c r="N281" i="7"/>
  <c r="O281" i="7"/>
  <c r="N280" i="7"/>
  <c r="O280" i="7"/>
  <c r="K280" i="7"/>
  <c r="N279" i="7"/>
  <c r="O279" i="7"/>
  <c r="N278" i="7"/>
  <c r="O278" i="7"/>
  <c r="N277" i="7"/>
  <c r="O277" i="7"/>
  <c r="N276" i="7"/>
  <c r="O276" i="7"/>
  <c r="N275" i="7"/>
  <c r="O275" i="7"/>
  <c r="N274" i="7"/>
  <c r="O274" i="7"/>
  <c r="N273" i="7"/>
  <c r="O273" i="7"/>
  <c r="N272" i="7"/>
  <c r="O272" i="7"/>
  <c r="N271" i="7"/>
  <c r="O271" i="7"/>
  <c r="K271" i="7"/>
  <c r="N270" i="7"/>
  <c r="O270" i="7"/>
  <c r="N269" i="7"/>
  <c r="O269" i="7"/>
  <c r="N268" i="7"/>
  <c r="O268" i="7"/>
  <c r="N267" i="7"/>
  <c r="O267" i="7"/>
  <c r="N266" i="7"/>
  <c r="O266" i="7"/>
  <c r="N265" i="7"/>
  <c r="O265" i="7"/>
  <c r="N264" i="7"/>
  <c r="O264" i="7"/>
  <c r="N263" i="7"/>
  <c r="O263" i="7"/>
  <c r="N262" i="7"/>
  <c r="O262" i="7"/>
  <c r="N261" i="7"/>
  <c r="O261" i="7"/>
  <c r="N260" i="7"/>
  <c r="O260" i="7"/>
  <c r="N259" i="7"/>
  <c r="O259" i="7"/>
  <c r="N258" i="7"/>
  <c r="O258" i="7"/>
  <c r="N257" i="7"/>
  <c r="O257" i="7"/>
  <c r="N256" i="7"/>
  <c r="O256" i="7"/>
  <c r="N255" i="7"/>
  <c r="O255" i="7"/>
  <c r="N254" i="7"/>
  <c r="O254" i="7"/>
  <c r="N253" i="7"/>
  <c r="O253" i="7"/>
  <c r="N252" i="7"/>
  <c r="O252" i="7"/>
  <c r="N251" i="7"/>
  <c r="O251" i="7"/>
  <c r="N250" i="7"/>
  <c r="O250" i="7"/>
  <c r="N249" i="7"/>
  <c r="O249" i="7"/>
  <c r="N248" i="7"/>
  <c r="O248" i="7"/>
  <c r="N247" i="7"/>
  <c r="O247" i="7"/>
  <c r="N246" i="7"/>
  <c r="O246" i="7"/>
  <c r="N245" i="7"/>
  <c r="O245" i="7"/>
  <c r="N244" i="7"/>
  <c r="O244" i="7"/>
  <c r="N243" i="7"/>
  <c r="O243" i="7"/>
  <c r="N242" i="7"/>
  <c r="O242" i="7"/>
  <c r="N241" i="7"/>
  <c r="O241" i="7"/>
  <c r="N240" i="7"/>
  <c r="O240" i="7"/>
  <c r="N239" i="7"/>
  <c r="O239" i="7"/>
  <c r="N238" i="7"/>
  <c r="O238" i="7"/>
  <c r="N237" i="7"/>
  <c r="O237" i="7"/>
  <c r="N236" i="7"/>
  <c r="O236" i="7"/>
  <c r="N235" i="7"/>
  <c r="O235" i="7"/>
  <c r="N234" i="7"/>
  <c r="O234" i="7"/>
  <c r="N233" i="7"/>
  <c r="O233" i="7"/>
  <c r="N232" i="7"/>
  <c r="O232" i="7"/>
  <c r="N231" i="7"/>
  <c r="O231" i="7"/>
  <c r="N230" i="7"/>
  <c r="O230" i="7"/>
  <c r="N229" i="7"/>
  <c r="O229" i="7"/>
  <c r="N228" i="7"/>
  <c r="O228" i="7"/>
  <c r="N227" i="7"/>
  <c r="O227" i="7"/>
  <c r="N226" i="7"/>
  <c r="O226" i="7"/>
  <c r="N225" i="7"/>
  <c r="O225" i="7"/>
  <c r="N224" i="7"/>
  <c r="O224" i="7"/>
  <c r="N223" i="7"/>
  <c r="O223" i="7"/>
  <c r="N222" i="7"/>
  <c r="O222" i="7"/>
  <c r="N221" i="7"/>
  <c r="O221" i="7"/>
  <c r="N220" i="7"/>
  <c r="O220" i="7"/>
  <c r="N219" i="7"/>
  <c r="O219" i="7"/>
  <c r="N218" i="7"/>
  <c r="O218" i="7"/>
  <c r="N217" i="7"/>
  <c r="O217" i="7"/>
  <c r="N216" i="7"/>
  <c r="O216" i="7"/>
  <c r="N215" i="7"/>
  <c r="O215" i="7"/>
  <c r="N214" i="7"/>
  <c r="O214" i="7"/>
  <c r="N213" i="7"/>
  <c r="O213" i="7"/>
  <c r="N212" i="7"/>
  <c r="O212" i="7"/>
  <c r="N211" i="7"/>
  <c r="O211" i="7"/>
  <c r="N210" i="7"/>
  <c r="O210" i="7"/>
  <c r="N209" i="7"/>
  <c r="O209" i="7"/>
  <c r="N208" i="7"/>
  <c r="O208" i="7"/>
  <c r="N207" i="7"/>
  <c r="O207" i="7"/>
  <c r="N206" i="7"/>
  <c r="O206" i="7"/>
  <c r="N205" i="7"/>
  <c r="O205" i="7"/>
  <c r="N204" i="7"/>
  <c r="O204" i="7"/>
  <c r="N203" i="7"/>
  <c r="O203" i="7"/>
  <c r="N202" i="7"/>
  <c r="O202" i="7"/>
  <c r="N201" i="7"/>
  <c r="O201" i="7"/>
  <c r="N200" i="7"/>
  <c r="O200" i="7"/>
  <c r="N199" i="7"/>
  <c r="O199" i="7"/>
  <c r="N198" i="7"/>
  <c r="O198" i="7"/>
  <c r="N197" i="7"/>
  <c r="O197" i="7"/>
  <c r="N196" i="7"/>
  <c r="O196" i="7"/>
  <c r="N195" i="7"/>
  <c r="O195" i="7"/>
  <c r="N194" i="7"/>
  <c r="O194" i="7"/>
  <c r="N193" i="7"/>
  <c r="O193" i="7"/>
  <c r="N192" i="7"/>
  <c r="O192" i="7"/>
  <c r="N191" i="7"/>
  <c r="O191" i="7"/>
  <c r="N190" i="7"/>
  <c r="O190" i="7"/>
  <c r="N189" i="7"/>
  <c r="O189" i="7"/>
  <c r="N188" i="7"/>
  <c r="O188" i="7"/>
  <c r="N187" i="7"/>
  <c r="O187" i="7"/>
  <c r="N186" i="7"/>
  <c r="O186" i="7"/>
  <c r="N185" i="7"/>
  <c r="O185" i="7"/>
  <c r="N184" i="7"/>
  <c r="O184" i="7"/>
  <c r="N183" i="7"/>
  <c r="O183" i="7"/>
  <c r="N182" i="7"/>
  <c r="O182" i="7"/>
  <c r="N181" i="7"/>
  <c r="O181" i="7"/>
  <c r="N180" i="7"/>
  <c r="O180" i="7"/>
  <c r="N179" i="7"/>
  <c r="O179" i="7"/>
  <c r="N178" i="7"/>
  <c r="O178" i="7"/>
  <c r="N177" i="7"/>
  <c r="O177" i="7"/>
  <c r="N176" i="7"/>
  <c r="O176" i="7"/>
  <c r="N175" i="7"/>
  <c r="O175" i="7"/>
  <c r="N174" i="7"/>
  <c r="O174" i="7"/>
  <c r="N173" i="7"/>
  <c r="O173" i="7"/>
  <c r="N172" i="7"/>
  <c r="O172" i="7"/>
  <c r="N171" i="7"/>
  <c r="O171" i="7"/>
  <c r="N170" i="7"/>
  <c r="O170" i="7"/>
  <c r="N169" i="7"/>
  <c r="O169" i="7"/>
  <c r="N168" i="7"/>
  <c r="O168" i="7"/>
  <c r="N167" i="7"/>
  <c r="O167" i="7"/>
  <c r="N166" i="7"/>
  <c r="O166" i="7"/>
  <c r="N165" i="7"/>
  <c r="O165" i="7"/>
  <c r="N164" i="7"/>
  <c r="O164" i="7"/>
  <c r="N163" i="7"/>
  <c r="O163" i="7"/>
  <c r="N162" i="7"/>
  <c r="O162" i="7"/>
  <c r="N161" i="7"/>
  <c r="O161" i="7"/>
  <c r="N160" i="7"/>
  <c r="O160" i="7"/>
  <c r="N159" i="7"/>
  <c r="O159" i="7"/>
  <c r="N158" i="7"/>
  <c r="O158" i="7"/>
  <c r="N157" i="7"/>
  <c r="O157" i="7"/>
  <c r="N156" i="7"/>
  <c r="O156" i="7"/>
  <c r="N155" i="7"/>
  <c r="O155" i="7"/>
  <c r="N154" i="7"/>
  <c r="O154" i="7"/>
  <c r="N153" i="7"/>
  <c r="O153" i="7"/>
  <c r="N152" i="7"/>
  <c r="O152" i="7"/>
  <c r="N151" i="7"/>
  <c r="O151" i="7"/>
  <c r="N150" i="7"/>
  <c r="O150" i="7"/>
  <c r="N149" i="7"/>
  <c r="O149" i="7"/>
  <c r="N148" i="7"/>
  <c r="O148" i="7"/>
  <c r="N147" i="7"/>
  <c r="O147" i="7"/>
  <c r="N146" i="7"/>
  <c r="O146" i="7"/>
  <c r="N145" i="7"/>
  <c r="O145" i="7"/>
  <c r="N144" i="7"/>
  <c r="O144" i="7"/>
  <c r="N143" i="7"/>
  <c r="O143" i="7"/>
  <c r="N142" i="7"/>
  <c r="O142" i="7"/>
  <c r="N141" i="7"/>
  <c r="O141" i="7"/>
  <c r="N140" i="7"/>
  <c r="O140" i="7"/>
  <c r="N139" i="7"/>
  <c r="O139" i="7"/>
  <c r="N138" i="7"/>
  <c r="O138" i="7"/>
  <c r="N137" i="7"/>
  <c r="O137" i="7"/>
  <c r="N136" i="7"/>
  <c r="O136" i="7"/>
  <c r="N135" i="7"/>
  <c r="O135" i="7"/>
  <c r="N134" i="7"/>
  <c r="O134" i="7"/>
  <c r="N133" i="7"/>
  <c r="O133" i="7"/>
  <c r="N132" i="7"/>
  <c r="O132" i="7"/>
  <c r="N131" i="7"/>
  <c r="O131" i="7"/>
  <c r="N130" i="7"/>
  <c r="O130" i="7"/>
  <c r="N129" i="7"/>
  <c r="O129" i="7"/>
  <c r="N128" i="7"/>
  <c r="O128" i="7"/>
  <c r="N127" i="7"/>
  <c r="O127" i="7"/>
  <c r="N126" i="7"/>
  <c r="O126" i="7"/>
  <c r="N125" i="7"/>
  <c r="O125" i="7"/>
  <c r="N124" i="7"/>
  <c r="O124" i="7"/>
  <c r="N123" i="7"/>
  <c r="O123" i="7"/>
  <c r="N122" i="7"/>
  <c r="O122" i="7"/>
  <c r="N121" i="7"/>
  <c r="O121" i="7"/>
  <c r="N120" i="7"/>
  <c r="O120" i="7"/>
  <c r="N119" i="7"/>
  <c r="O119" i="7"/>
  <c r="N118" i="7"/>
  <c r="O118" i="7"/>
  <c r="N117" i="7"/>
  <c r="O117" i="7"/>
  <c r="N116" i="7"/>
  <c r="O116" i="7"/>
  <c r="N115" i="7"/>
  <c r="O115" i="7"/>
  <c r="N114" i="7"/>
  <c r="O114" i="7"/>
  <c r="N113" i="7"/>
  <c r="O113" i="7"/>
  <c r="N112" i="7"/>
  <c r="O112" i="7"/>
  <c r="N111" i="7"/>
  <c r="O111" i="7"/>
  <c r="N110" i="7"/>
  <c r="O110" i="7"/>
  <c r="N109" i="7"/>
  <c r="O109" i="7"/>
  <c r="N108" i="7"/>
  <c r="O108" i="7"/>
  <c r="N107" i="7"/>
  <c r="O107" i="7"/>
  <c r="N106" i="7"/>
  <c r="O106" i="7"/>
  <c r="N105" i="7"/>
  <c r="O105" i="7"/>
  <c r="N104" i="7"/>
  <c r="O104" i="7"/>
  <c r="N103" i="7"/>
  <c r="O103" i="7"/>
  <c r="N102" i="7"/>
  <c r="O102" i="7"/>
  <c r="N101" i="7"/>
  <c r="O101" i="7"/>
  <c r="N100" i="7"/>
  <c r="O100" i="7"/>
  <c r="N99" i="7"/>
  <c r="O99" i="7"/>
  <c r="N98" i="7"/>
  <c r="O98" i="7"/>
  <c r="N97" i="7"/>
  <c r="O97" i="7"/>
  <c r="N96" i="7"/>
  <c r="O96" i="7"/>
  <c r="N95" i="7"/>
  <c r="O95" i="7"/>
  <c r="N94" i="7"/>
  <c r="O94" i="7"/>
  <c r="N93" i="7"/>
  <c r="O93" i="7"/>
  <c r="N92" i="7"/>
  <c r="O92" i="7"/>
  <c r="N91" i="7"/>
  <c r="O91" i="7"/>
  <c r="N90" i="7"/>
  <c r="O90" i="7"/>
  <c r="N89" i="7"/>
  <c r="O89" i="7"/>
  <c r="N88" i="7"/>
  <c r="O88" i="7"/>
  <c r="N87" i="7"/>
  <c r="O87" i="7"/>
  <c r="N86" i="7"/>
  <c r="O86" i="7"/>
  <c r="N85" i="7"/>
  <c r="O85" i="7"/>
  <c r="N84" i="7"/>
  <c r="O84" i="7"/>
  <c r="N83" i="7"/>
  <c r="O83" i="7"/>
  <c r="N82" i="7"/>
  <c r="O82" i="7"/>
  <c r="N81" i="7"/>
  <c r="O81" i="7"/>
  <c r="N80" i="7"/>
  <c r="O80" i="7"/>
  <c r="N79" i="7"/>
  <c r="O79" i="7"/>
  <c r="N78" i="7"/>
  <c r="O78" i="7"/>
  <c r="N77" i="7"/>
  <c r="O77" i="7"/>
  <c r="N76" i="7"/>
  <c r="O76" i="7"/>
  <c r="N75" i="7"/>
  <c r="O75" i="7"/>
  <c r="N74" i="7"/>
  <c r="O74" i="7"/>
  <c r="N73" i="7"/>
  <c r="O73" i="7"/>
  <c r="N72" i="7"/>
  <c r="O72" i="7"/>
  <c r="N71" i="7"/>
  <c r="O71" i="7"/>
  <c r="N70" i="7"/>
  <c r="O70" i="7"/>
  <c r="N69" i="7"/>
  <c r="O69" i="7"/>
  <c r="N68" i="7"/>
  <c r="O68" i="7"/>
  <c r="N67" i="7"/>
  <c r="O67" i="7"/>
  <c r="N66" i="7"/>
  <c r="O66" i="7"/>
  <c r="N65" i="7"/>
  <c r="O65" i="7"/>
  <c r="N64" i="7"/>
  <c r="O64" i="7"/>
  <c r="N63" i="7"/>
  <c r="O63" i="7"/>
  <c r="N62" i="7"/>
  <c r="O62" i="7"/>
  <c r="N61" i="7"/>
  <c r="O61" i="7"/>
  <c r="N60" i="7"/>
  <c r="O60" i="7"/>
  <c r="N59" i="7"/>
  <c r="O59" i="7"/>
  <c r="N58" i="7"/>
  <c r="O58" i="7"/>
  <c r="N57" i="7"/>
  <c r="O57" i="7"/>
  <c r="N56" i="7"/>
  <c r="O56" i="7"/>
  <c r="N55" i="7"/>
  <c r="O55" i="7"/>
  <c r="N54" i="7"/>
  <c r="O54" i="7"/>
  <c r="N53" i="7"/>
  <c r="O53" i="7"/>
  <c r="N52" i="7"/>
  <c r="O52" i="7"/>
  <c r="N51" i="7"/>
  <c r="O51" i="7"/>
  <c r="N50" i="7"/>
  <c r="O50" i="7"/>
  <c r="N49" i="7"/>
  <c r="O49" i="7"/>
  <c r="N48" i="7"/>
  <c r="O48" i="7"/>
  <c r="N47" i="7"/>
  <c r="O47" i="7"/>
  <c r="N46" i="7"/>
  <c r="O46" i="7"/>
  <c r="N45" i="7"/>
  <c r="O45" i="7"/>
  <c r="N44" i="7"/>
  <c r="O44" i="7"/>
  <c r="N43" i="7"/>
  <c r="O43" i="7"/>
  <c r="N42" i="7"/>
  <c r="O42" i="7"/>
  <c r="N41" i="7"/>
  <c r="O41" i="7"/>
  <c r="N40" i="7"/>
  <c r="O40" i="7"/>
  <c r="N39" i="7"/>
  <c r="O39" i="7"/>
  <c r="N38" i="7"/>
  <c r="O38" i="7"/>
  <c r="N37" i="7"/>
  <c r="O37" i="7"/>
  <c r="N36" i="7"/>
  <c r="O36" i="7"/>
  <c r="N35" i="7"/>
  <c r="O35" i="7"/>
  <c r="N34" i="7"/>
  <c r="O34" i="7"/>
  <c r="N33" i="7"/>
  <c r="O33" i="7"/>
  <c r="N32" i="7"/>
  <c r="O32" i="7"/>
  <c r="N31" i="7"/>
  <c r="O31" i="7"/>
  <c r="N30" i="7"/>
  <c r="O30" i="7"/>
  <c r="N29" i="7"/>
  <c r="O29" i="7"/>
  <c r="N28" i="7"/>
  <c r="O28" i="7"/>
  <c r="N27" i="7"/>
  <c r="O27" i="7"/>
  <c r="N26" i="7"/>
  <c r="O26" i="7"/>
  <c r="N25" i="7"/>
  <c r="O25" i="7"/>
  <c r="N24" i="7"/>
  <c r="O24" i="7"/>
  <c r="N23" i="7"/>
  <c r="O23" i="7"/>
  <c r="N22" i="7"/>
  <c r="O22" i="7"/>
  <c r="N21" i="7"/>
  <c r="O21" i="7"/>
  <c r="N20" i="7"/>
  <c r="O20" i="7"/>
  <c r="N19" i="7"/>
  <c r="O19" i="7"/>
  <c r="N18" i="7"/>
  <c r="O18" i="7"/>
  <c r="N17" i="7"/>
  <c r="O17" i="7"/>
  <c r="N16" i="7"/>
  <c r="O16" i="7"/>
  <c r="N15" i="7"/>
  <c r="O15" i="7"/>
  <c r="N14" i="7"/>
  <c r="O14" i="7"/>
  <c r="N13" i="7"/>
  <c r="O13" i="7"/>
  <c r="N12" i="7"/>
  <c r="O12" i="7"/>
  <c r="N11" i="7"/>
  <c r="O11" i="7"/>
  <c r="M10" i="7"/>
  <c r="N10" i="7"/>
  <c r="O10" i="7"/>
  <c r="B10" i="7"/>
  <c r="B9" i="7"/>
  <c r="K223" i="7"/>
  <c r="P223" i="7"/>
  <c r="K198" i="7"/>
  <c r="K216" i="7"/>
  <c r="K287" i="7"/>
  <c r="E149" i="7"/>
  <c r="F149" i="7"/>
  <c r="G149" i="7"/>
  <c r="H149" i="7"/>
  <c r="I149" i="7"/>
  <c r="J149" i="7"/>
  <c r="K149" i="7"/>
  <c r="L149" i="7"/>
  <c r="E199" i="7"/>
  <c r="F199" i="7"/>
  <c r="G199" i="7"/>
  <c r="H199" i="7"/>
  <c r="I199" i="7"/>
  <c r="J199" i="7"/>
  <c r="G168" i="7"/>
  <c r="H168" i="7"/>
  <c r="I168" i="7"/>
  <c r="J168" i="7"/>
  <c r="E215" i="7"/>
  <c r="F215" i="7"/>
  <c r="G215" i="7"/>
  <c r="H215" i="7"/>
  <c r="I215" i="7"/>
  <c r="J215" i="7"/>
  <c r="E236" i="7"/>
  <c r="F236" i="7"/>
  <c r="G236" i="7"/>
  <c r="H236" i="7"/>
  <c r="I236" i="7"/>
  <c r="J236" i="7"/>
  <c r="K200" i="7"/>
  <c r="P200" i="7"/>
  <c r="K214" i="7"/>
  <c r="G263" i="7"/>
  <c r="H263" i="7"/>
  <c r="I263" i="7"/>
  <c r="J263" i="7"/>
  <c r="K224" i="7"/>
  <c r="P224" i="7"/>
  <c r="K234" i="7"/>
  <c r="K355" i="7"/>
  <c r="L355" i="7"/>
  <c r="K192" i="7"/>
  <c r="P192" i="7"/>
  <c r="K208" i="7"/>
  <c r="L208" i="7"/>
  <c r="K253" i="7"/>
  <c r="K45" i="7"/>
  <c r="K49" i="7"/>
  <c r="K117" i="7"/>
  <c r="L223" i="7"/>
  <c r="K377" i="7"/>
  <c r="K15" i="7"/>
  <c r="K23" i="7"/>
  <c r="K31" i="7"/>
  <c r="K84" i="7"/>
  <c r="K89" i="7"/>
  <c r="K109" i="7"/>
  <c r="K119" i="7"/>
  <c r="K121" i="7"/>
  <c r="K129" i="7"/>
  <c r="K152" i="7"/>
  <c r="K187" i="7"/>
  <c r="P207" i="7"/>
  <c r="L207" i="7"/>
  <c r="K238" i="7"/>
  <c r="K13" i="7"/>
  <c r="K64" i="7"/>
  <c r="K184" i="7"/>
  <c r="K11" i="7"/>
  <c r="K16" i="7"/>
  <c r="K24" i="7"/>
  <c r="K27" i="7"/>
  <c r="K32" i="7"/>
  <c r="K73" i="7"/>
  <c r="K93" i="7"/>
  <c r="K103" i="7"/>
  <c r="K105" i="7"/>
  <c r="K137" i="7"/>
  <c r="K151" i="7"/>
  <c r="K165" i="7"/>
  <c r="K180" i="7"/>
  <c r="P198" i="7"/>
  <c r="L198" i="7"/>
  <c r="L253" i="7"/>
  <c r="P253" i="7"/>
  <c r="K37" i="7"/>
  <c r="K61" i="7"/>
  <c r="K65" i="7"/>
  <c r="K85" i="7"/>
  <c r="K145" i="7"/>
  <c r="K17" i="7"/>
  <c r="K25" i="7"/>
  <c r="K33" i="7"/>
  <c r="K35" i="7"/>
  <c r="K39" i="7"/>
  <c r="K43" i="7"/>
  <c r="K47" i="7"/>
  <c r="K51" i="7"/>
  <c r="K55" i="7"/>
  <c r="K59" i="7"/>
  <c r="K63" i="7"/>
  <c r="K76" i="7"/>
  <c r="K81" i="7"/>
  <c r="K101" i="7"/>
  <c r="K111" i="7"/>
  <c r="K113" i="7"/>
  <c r="K141" i="7"/>
  <c r="K158" i="7"/>
  <c r="K160" i="7"/>
  <c r="K177" i="7"/>
  <c r="K193" i="7"/>
  <c r="P208" i="7"/>
  <c r="P214" i="7"/>
  <c r="L214" i="7"/>
  <c r="P234" i="7"/>
  <c r="L234" i="7"/>
  <c r="K75" i="7"/>
  <c r="K78" i="7"/>
  <c r="K83" i="7"/>
  <c r="K86" i="7"/>
  <c r="K91" i="7"/>
  <c r="K94" i="7"/>
  <c r="K99" i="7"/>
  <c r="K102" i="7"/>
  <c r="K107" i="7"/>
  <c r="K110" i="7"/>
  <c r="K115" i="7"/>
  <c r="K118" i="7"/>
  <c r="K123" i="7"/>
  <c r="K128" i="7"/>
  <c r="K132" i="7"/>
  <c r="K136" i="7"/>
  <c r="K140" i="7"/>
  <c r="K163" i="7"/>
  <c r="K190" i="7"/>
  <c r="K194" i="7"/>
  <c r="K197" i="7"/>
  <c r="K202" i="7"/>
  <c r="K211" i="7"/>
  <c r="K212" i="7"/>
  <c r="K218" i="7"/>
  <c r="K227" i="7"/>
  <c r="K241" i="7"/>
  <c r="K245" i="7"/>
  <c r="K74" i="7"/>
  <c r="K82" i="7"/>
  <c r="K90" i="7"/>
  <c r="K98" i="7"/>
  <c r="K106" i="7"/>
  <c r="K114" i="7"/>
  <c r="K122" i="7"/>
  <c r="K155" i="7"/>
  <c r="K156" i="7"/>
  <c r="K174" i="7"/>
  <c r="K178" i="7"/>
  <c r="K181" i="7"/>
  <c r="K183" i="7"/>
  <c r="K204" i="7"/>
  <c r="K205" i="7"/>
  <c r="K210" i="7"/>
  <c r="K220" i="7"/>
  <c r="K226" i="7"/>
  <c r="K244" i="7"/>
  <c r="K252" i="7"/>
  <c r="K80" i="7"/>
  <c r="K88" i="7"/>
  <c r="K96" i="7"/>
  <c r="K104" i="7"/>
  <c r="K112" i="7"/>
  <c r="K120" i="7"/>
  <c r="K127" i="7"/>
  <c r="K131" i="7"/>
  <c r="K135" i="7"/>
  <c r="K139" i="7"/>
  <c r="K143" i="7"/>
  <c r="K146" i="7"/>
  <c r="K150" i="7"/>
  <c r="K166" i="7"/>
  <c r="K172" i="7"/>
  <c r="K182" i="7"/>
  <c r="K196" i="7"/>
  <c r="L200" i="7"/>
  <c r="K206" i="7"/>
  <c r="P216" i="7"/>
  <c r="L216" i="7"/>
  <c r="K222" i="7"/>
  <c r="K230" i="7"/>
  <c r="P231" i="7"/>
  <c r="L231" i="7"/>
  <c r="P271" i="7"/>
  <c r="L271" i="7"/>
  <c r="L280" i="7"/>
  <c r="P280" i="7"/>
  <c r="P287" i="7"/>
  <c r="L287" i="7"/>
  <c r="K288" i="7"/>
  <c r="K228" i="7"/>
  <c r="K229" i="7"/>
  <c r="K237" i="7"/>
  <c r="K258" i="7"/>
  <c r="K261" i="7"/>
  <c r="K302" i="7"/>
  <c r="K232" i="7"/>
  <c r="K242" i="7"/>
  <c r="K251" i="7"/>
  <c r="K256" i="7"/>
  <c r="K239" i="7"/>
  <c r="K250" i="7"/>
  <c r="K260" i="7"/>
  <c r="K267" i="7"/>
  <c r="K275" i="7"/>
  <c r="K268" i="7"/>
  <c r="K269" i="7"/>
  <c r="K276" i="7"/>
  <c r="K295" i="7"/>
  <c r="K299" i="7"/>
  <c r="K264" i="7"/>
  <c r="K272" i="7"/>
  <c r="K281" i="7"/>
  <c r="K284" i="7"/>
  <c r="K292" i="7"/>
  <c r="K305" i="7"/>
  <c r="K266" i="7"/>
  <c r="K274" i="7"/>
  <c r="K278" i="7"/>
  <c r="K289" i="7"/>
  <c r="P291" i="7"/>
  <c r="L291" i="7"/>
  <c r="K296" i="7"/>
  <c r="K341" i="7"/>
  <c r="K277" i="7"/>
  <c r="K285" i="7"/>
  <c r="K303" i="7"/>
  <c r="K304" i="7"/>
  <c r="K318" i="7"/>
  <c r="K336" i="7"/>
  <c r="K337" i="7"/>
  <c r="K294" i="7"/>
  <c r="K298" i="7"/>
  <c r="K313" i="7"/>
  <c r="K351" i="7"/>
  <c r="K301" i="7"/>
  <c r="K314" i="7"/>
  <c r="K312" i="7"/>
  <c r="K315" i="7"/>
  <c r="K322" i="7"/>
  <c r="K326" i="7"/>
  <c r="K327" i="7"/>
  <c r="K334" i="7"/>
  <c r="P355" i="7"/>
  <c r="K356" i="7"/>
  <c r="K311" i="7"/>
  <c r="K323" i="7"/>
  <c r="K338" i="7"/>
  <c r="K309" i="7"/>
  <c r="K317" i="7"/>
  <c r="K321" i="7"/>
  <c r="K333" i="7"/>
  <c r="K340" i="7"/>
  <c r="K345" i="7"/>
  <c r="K358" i="7"/>
  <c r="K347" i="7"/>
  <c r="K348" i="7"/>
  <c r="K357" i="7"/>
  <c r="K361" i="7"/>
  <c r="P362" i="7"/>
  <c r="L362" i="7"/>
  <c r="K370" i="7"/>
  <c r="K372" i="7"/>
  <c r="K365" i="7"/>
  <c r="K367" i="7"/>
  <c r="K368" i="7"/>
  <c r="K376" i="7"/>
  <c r="K364" i="7"/>
  <c r="K366" i="7"/>
  <c r="K374" i="7"/>
  <c r="L192" i="7"/>
  <c r="P149" i="7"/>
  <c r="U200" i="7"/>
  <c r="Q200" i="7"/>
  <c r="V200" i="7"/>
  <c r="S200" i="7"/>
  <c r="T200" i="7"/>
  <c r="W200" i="7"/>
  <c r="R200" i="7"/>
  <c r="U224" i="7"/>
  <c r="Q224" i="7"/>
  <c r="V224" i="7"/>
  <c r="S224" i="7"/>
  <c r="T224" i="7"/>
  <c r="W224" i="7"/>
  <c r="R224" i="7"/>
  <c r="W231" i="7"/>
  <c r="S231" i="7"/>
  <c r="T231" i="7"/>
  <c r="V231" i="7"/>
  <c r="Q231" i="7"/>
  <c r="R231" i="7"/>
  <c r="U231" i="7"/>
  <c r="U216" i="7"/>
  <c r="Q216" i="7"/>
  <c r="V216" i="7"/>
  <c r="S216" i="7"/>
  <c r="T216" i="7"/>
  <c r="R216" i="7"/>
  <c r="W216" i="7"/>
  <c r="U234" i="7"/>
  <c r="Q234" i="7"/>
  <c r="T234" i="7"/>
  <c r="W234" i="7"/>
  <c r="R234" i="7"/>
  <c r="S234" i="7"/>
  <c r="V234" i="7"/>
  <c r="U208" i="7"/>
  <c r="Q208" i="7"/>
  <c r="V208" i="7"/>
  <c r="S208" i="7"/>
  <c r="T208" i="7"/>
  <c r="W208" i="7"/>
  <c r="R208" i="7"/>
  <c r="U198" i="7"/>
  <c r="Q198" i="7"/>
  <c r="W198" i="7"/>
  <c r="R198" i="7"/>
  <c r="T198" i="7"/>
  <c r="V198" i="7"/>
  <c r="S198" i="7"/>
  <c r="X198" i="7"/>
  <c r="L224" i="7"/>
  <c r="U149" i="7"/>
  <c r="Q149" i="7"/>
  <c r="W149" i="7"/>
  <c r="S149" i="7"/>
  <c r="V149" i="7"/>
  <c r="T149" i="7"/>
  <c r="R149" i="7"/>
  <c r="U362" i="7"/>
  <c r="Q362" i="7"/>
  <c r="T362" i="7"/>
  <c r="V362" i="7"/>
  <c r="R362" i="7"/>
  <c r="W362" i="7"/>
  <c r="S362" i="7"/>
  <c r="T291" i="7"/>
  <c r="V291" i="7"/>
  <c r="R291" i="7"/>
  <c r="S291" i="7"/>
  <c r="W291" i="7"/>
  <c r="Q291" i="7"/>
  <c r="U291" i="7"/>
  <c r="W253" i="7"/>
  <c r="S253" i="7"/>
  <c r="U253" i="7"/>
  <c r="R253" i="7"/>
  <c r="V253" i="7"/>
  <c r="Q253" i="7"/>
  <c r="T253" i="7"/>
  <c r="K215" i="7"/>
  <c r="K199" i="7"/>
  <c r="W355" i="7"/>
  <c r="S355" i="7"/>
  <c r="U355" i="7"/>
  <c r="R355" i="7"/>
  <c r="T355" i="7"/>
  <c r="V355" i="7"/>
  <c r="Q355" i="7"/>
  <c r="T287" i="7"/>
  <c r="V287" i="7"/>
  <c r="R287" i="7"/>
  <c r="S287" i="7"/>
  <c r="W287" i="7"/>
  <c r="Q287" i="7"/>
  <c r="U287" i="7"/>
  <c r="T271" i="7"/>
  <c r="V271" i="7"/>
  <c r="R271" i="7"/>
  <c r="S271" i="7"/>
  <c r="W271" i="7"/>
  <c r="Q271" i="7"/>
  <c r="U271" i="7"/>
  <c r="U214" i="7"/>
  <c r="Q214" i="7"/>
  <c r="W214" i="7"/>
  <c r="R214" i="7"/>
  <c r="T214" i="7"/>
  <c r="V214" i="7"/>
  <c r="S214" i="7"/>
  <c r="V280" i="7"/>
  <c r="R280" i="7"/>
  <c r="T280" i="7"/>
  <c r="S280" i="7"/>
  <c r="W280" i="7"/>
  <c r="U280" i="7"/>
  <c r="Q280" i="7"/>
  <c r="W192" i="7"/>
  <c r="S192" i="7"/>
  <c r="U192" i="7"/>
  <c r="Q192" i="7"/>
  <c r="V192" i="7"/>
  <c r="R192" i="7"/>
  <c r="T192" i="7"/>
  <c r="W207" i="7"/>
  <c r="S207" i="7"/>
  <c r="T207" i="7"/>
  <c r="V207" i="7"/>
  <c r="Q207" i="7"/>
  <c r="R207" i="7"/>
  <c r="U207" i="7"/>
  <c r="W223" i="7"/>
  <c r="S223" i="7"/>
  <c r="T223" i="7"/>
  <c r="V223" i="7"/>
  <c r="Q223" i="7"/>
  <c r="R223" i="7"/>
  <c r="U223" i="7"/>
  <c r="X223" i="7"/>
  <c r="K263" i="7"/>
  <c r="K236" i="7"/>
  <c r="K168" i="7"/>
  <c r="L340" i="7"/>
  <c r="P340" i="7"/>
  <c r="K332" i="7"/>
  <c r="L321" i="7"/>
  <c r="P321" i="7"/>
  <c r="P312" i="7"/>
  <c r="L312" i="7"/>
  <c r="P351" i="7"/>
  <c r="L351" i="7"/>
  <c r="P267" i="7"/>
  <c r="L267" i="7"/>
  <c r="P250" i="7"/>
  <c r="L250" i="7"/>
  <c r="P256" i="7"/>
  <c r="L256" i="7"/>
  <c r="P302" i="7"/>
  <c r="L302" i="7"/>
  <c r="L237" i="7"/>
  <c r="P237" i="7"/>
  <c r="P229" i="7"/>
  <c r="L229" i="7"/>
  <c r="K243" i="7"/>
  <c r="K201" i="7"/>
  <c r="P150" i="7"/>
  <c r="L150" i="7"/>
  <c r="P143" i="7"/>
  <c r="L143" i="7"/>
  <c r="L135" i="7"/>
  <c r="P135" i="7"/>
  <c r="L127" i="7"/>
  <c r="P127" i="7"/>
  <c r="P96" i="7"/>
  <c r="L96" i="7"/>
  <c r="P252" i="7"/>
  <c r="L252" i="7"/>
  <c r="P220" i="7"/>
  <c r="L220" i="7"/>
  <c r="P178" i="7"/>
  <c r="L178" i="7"/>
  <c r="P156" i="7"/>
  <c r="L156" i="7"/>
  <c r="L245" i="7"/>
  <c r="P245" i="7"/>
  <c r="P202" i="7"/>
  <c r="L202" i="7"/>
  <c r="P194" i="7"/>
  <c r="L194" i="7"/>
  <c r="P128" i="7"/>
  <c r="L128" i="7"/>
  <c r="P99" i="7"/>
  <c r="L99" i="7"/>
  <c r="P111" i="7"/>
  <c r="L111" i="7"/>
  <c r="P101" i="7"/>
  <c r="L101" i="7"/>
  <c r="L59" i="7"/>
  <c r="P59" i="7"/>
  <c r="L61" i="7"/>
  <c r="P61" i="7"/>
  <c r="P151" i="7"/>
  <c r="L151" i="7"/>
  <c r="P103" i="7"/>
  <c r="L103" i="7"/>
  <c r="P32" i="7"/>
  <c r="L32" i="7"/>
  <c r="L13" i="7"/>
  <c r="P13" i="7"/>
  <c r="P238" i="7"/>
  <c r="L238" i="7"/>
  <c r="L187" i="7"/>
  <c r="P187" i="7"/>
  <c r="P89" i="7"/>
  <c r="L89" i="7"/>
  <c r="L84" i="7"/>
  <c r="P84" i="7"/>
  <c r="L31" i="7"/>
  <c r="P31" i="7"/>
  <c r="P377" i="7"/>
  <c r="L377" i="7"/>
  <c r="P117" i="7"/>
  <c r="L117" i="7"/>
  <c r="L45" i="7"/>
  <c r="P45" i="7"/>
  <c r="P367" i="7"/>
  <c r="L367" i="7"/>
  <c r="L356" i="7"/>
  <c r="P356" i="7"/>
  <c r="L364" i="7"/>
  <c r="P364" i="7"/>
  <c r="K375" i="7"/>
  <c r="P365" i="7"/>
  <c r="L365" i="7"/>
  <c r="K371" i="7"/>
  <c r="K369" i="7"/>
  <c r="K359" i="7"/>
  <c r="K352" i="7"/>
  <c r="K342" i="7"/>
  <c r="K346" i="7"/>
  <c r="K350" i="7"/>
  <c r="K343" i="7"/>
  <c r="K324" i="7"/>
  <c r="P309" i="7"/>
  <c r="L309" i="7"/>
  <c r="K331" i="7"/>
  <c r="K360" i="7"/>
  <c r="K335" i="7"/>
  <c r="L315" i="7"/>
  <c r="P315" i="7"/>
  <c r="K328" i="7"/>
  <c r="P301" i="7"/>
  <c r="L301" i="7"/>
  <c r="K316" i="7"/>
  <c r="K307" i="7"/>
  <c r="P304" i="7"/>
  <c r="L304" i="7"/>
  <c r="P285" i="7"/>
  <c r="L285" i="7"/>
  <c r="K300" i="7"/>
  <c r="P272" i="7"/>
  <c r="L272" i="7"/>
  <c r="K286" i="7"/>
  <c r="P269" i="7"/>
  <c r="L269" i="7"/>
  <c r="K259" i="7"/>
  <c r="K254" i="7"/>
  <c r="K310" i="7"/>
  <c r="K249" i="7"/>
  <c r="P232" i="7"/>
  <c r="L232" i="7"/>
  <c r="K290" i="7"/>
  <c r="P258" i="7"/>
  <c r="L258" i="7"/>
  <c r="K240" i="7"/>
  <c r="K233" i="7"/>
  <c r="K248" i="7"/>
  <c r="P206" i="7"/>
  <c r="L206" i="7"/>
  <c r="K191" i="7"/>
  <c r="K186" i="7"/>
  <c r="P166" i="7"/>
  <c r="L166" i="7"/>
  <c r="K159" i="7"/>
  <c r="P104" i="7"/>
  <c r="L104" i="7"/>
  <c r="K273" i="7"/>
  <c r="K221" i="7"/>
  <c r="P204" i="7"/>
  <c r="L204" i="7"/>
  <c r="K188" i="7"/>
  <c r="K171" i="7"/>
  <c r="K142" i="7"/>
  <c r="K134" i="7"/>
  <c r="K126" i="7"/>
  <c r="P106" i="7"/>
  <c r="L106" i="7"/>
  <c r="P74" i="7"/>
  <c r="L74" i="7"/>
  <c r="K270" i="7"/>
  <c r="P227" i="7"/>
  <c r="L227" i="7"/>
  <c r="P211" i="7"/>
  <c r="L211" i="7"/>
  <c r="K179" i="7"/>
  <c r="L118" i="7"/>
  <c r="P118" i="7"/>
  <c r="L102" i="7"/>
  <c r="P102" i="7"/>
  <c r="L86" i="7"/>
  <c r="P86" i="7"/>
  <c r="L177" i="7"/>
  <c r="P177" i="7"/>
  <c r="K167" i="7"/>
  <c r="K148" i="7"/>
  <c r="P113" i="7"/>
  <c r="L113" i="7"/>
  <c r="K108" i="7"/>
  <c r="K79" i="7"/>
  <c r="K69" i="7"/>
  <c r="K92" i="7"/>
  <c r="K176" i="7"/>
  <c r="K170" i="7"/>
  <c r="P105" i="7"/>
  <c r="L105" i="7"/>
  <c r="K100" i="7"/>
  <c r="K67" i="7"/>
  <c r="K62" i="7"/>
  <c r="K54" i="7"/>
  <c r="K46" i="7"/>
  <c r="K38" i="7"/>
  <c r="P24" i="7"/>
  <c r="L24" i="7"/>
  <c r="K72" i="7"/>
  <c r="K53" i="7"/>
  <c r="K21" i="7"/>
  <c r="K157" i="7"/>
  <c r="K71" i="7"/>
  <c r="K60" i="7"/>
  <c r="K52" i="7"/>
  <c r="K44" i="7"/>
  <c r="K36" i="7"/>
  <c r="K185" i="7"/>
  <c r="K154" i="7"/>
  <c r="K124" i="7"/>
  <c r="K28" i="7"/>
  <c r="K12" i="7"/>
  <c r="K30" i="7"/>
  <c r="K14" i="7"/>
  <c r="K26" i="7"/>
  <c r="P357" i="7"/>
  <c r="L357" i="7"/>
  <c r="P348" i="7"/>
  <c r="L348" i="7"/>
  <c r="P303" i="7"/>
  <c r="L303" i="7"/>
  <c r="L288" i="7"/>
  <c r="P288" i="7"/>
  <c r="P230" i="7"/>
  <c r="L230" i="7"/>
  <c r="P98" i="7"/>
  <c r="L98" i="7"/>
  <c r="P218" i="7"/>
  <c r="L218" i="7"/>
  <c r="L193" i="7"/>
  <c r="P193" i="7"/>
  <c r="P160" i="7"/>
  <c r="L160" i="7"/>
  <c r="L51" i="7"/>
  <c r="P51" i="7"/>
  <c r="L43" i="7"/>
  <c r="P43" i="7"/>
  <c r="L35" i="7"/>
  <c r="P35" i="7"/>
  <c r="P25" i="7"/>
  <c r="L25" i="7"/>
  <c r="P85" i="7"/>
  <c r="L85" i="7"/>
  <c r="P64" i="7"/>
  <c r="L64" i="7"/>
  <c r="P129" i="7"/>
  <c r="L129" i="7"/>
  <c r="K373" i="7"/>
  <c r="K363" i="7"/>
  <c r="K354" i="7"/>
  <c r="K349" i="7"/>
  <c r="K353" i="7"/>
  <c r="K325" i="7"/>
  <c r="K339" i="7"/>
  <c r="K330" i="7"/>
  <c r="K320" i="7"/>
  <c r="K344" i="7"/>
  <c r="P334" i="7"/>
  <c r="L334" i="7"/>
  <c r="K329" i="7"/>
  <c r="K319" i="7"/>
  <c r="P294" i="7"/>
  <c r="L294" i="7"/>
  <c r="K297" i="7"/>
  <c r="P274" i="7"/>
  <c r="L274" i="7"/>
  <c r="K293" i="7"/>
  <c r="K308" i="7"/>
  <c r="P295" i="7"/>
  <c r="L295" i="7"/>
  <c r="K282" i="7"/>
  <c r="K257" i="7"/>
  <c r="K306" i="7"/>
  <c r="P251" i="7"/>
  <c r="L251" i="7"/>
  <c r="K246" i="7"/>
  <c r="K283" i="7"/>
  <c r="K247" i="7"/>
  <c r="K235" i="7"/>
  <c r="P228" i="7"/>
  <c r="L228" i="7"/>
  <c r="K262" i="7"/>
  <c r="P222" i="7"/>
  <c r="L222" i="7"/>
  <c r="K189" i="7"/>
  <c r="K162" i="7"/>
  <c r="P120" i="7"/>
  <c r="L120" i="7"/>
  <c r="P88" i="7"/>
  <c r="L88" i="7"/>
  <c r="P244" i="7"/>
  <c r="L244" i="7"/>
  <c r="P210" i="7"/>
  <c r="L210" i="7"/>
  <c r="K195" i="7"/>
  <c r="P174" i="7"/>
  <c r="L174" i="7"/>
  <c r="K138" i="7"/>
  <c r="K130" i="7"/>
  <c r="P122" i="7"/>
  <c r="L122" i="7"/>
  <c r="P90" i="7"/>
  <c r="L90" i="7"/>
  <c r="K279" i="7"/>
  <c r="K213" i="7"/>
  <c r="P190" i="7"/>
  <c r="L190" i="7"/>
  <c r="K147" i="7"/>
  <c r="L110" i="7"/>
  <c r="P110" i="7"/>
  <c r="L94" i="7"/>
  <c r="P94" i="7"/>
  <c r="L78" i="7"/>
  <c r="P78" i="7"/>
  <c r="K173" i="7"/>
  <c r="K68" i="7"/>
  <c r="K255" i="7"/>
  <c r="K133" i="7"/>
  <c r="K175" i="7"/>
  <c r="K161" i="7"/>
  <c r="K144" i="7"/>
  <c r="K125" i="7"/>
  <c r="K66" i="7"/>
  <c r="K58" i="7"/>
  <c r="K50" i="7"/>
  <c r="K42" i="7"/>
  <c r="K19" i="7"/>
  <c r="K95" i="7"/>
  <c r="K57" i="7"/>
  <c r="K41" i="7"/>
  <c r="K265" i="7"/>
  <c r="K203" i="7"/>
  <c r="K164" i="7"/>
  <c r="K153" i="7"/>
  <c r="P121" i="7"/>
  <c r="L121" i="7"/>
  <c r="K116" i="7"/>
  <c r="K87" i="7"/>
  <c r="K77" i="7"/>
  <c r="K70" i="7"/>
  <c r="K56" i="7"/>
  <c r="K48" i="7"/>
  <c r="K40" i="7"/>
  <c r="P23" i="7"/>
  <c r="L23" i="7"/>
  <c r="K219" i="7"/>
  <c r="K169" i="7"/>
  <c r="K20" i="7"/>
  <c r="K97" i="7"/>
  <c r="K22" i="7"/>
  <c r="K34" i="7"/>
  <c r="K18" i="7"/>
  <c r="P376" i="7"/>
  <c r="L376" i="7"/>
  <c r="P368" i="7"/>
  <c r="L368" i="7"/>
  <c r="L372" i="7"/>
  <c r="P372" i="7"/>
  <c r="L370" i="7"/>
  <c r="P370" i="7"/>
  <c r="P361" i="7"/>
  <c r="L361" i="7"/>
  <c r="P326" i="7"/>
  <c r="L326" i="7"/>
  <c r="P314" i="7"/>
  <c r="L314" i="7"/>
  <c r="P298" i="7"/>
  <c r="L298" i="7"/>
  <c r="P336" i="7"/>
  <c r="L336" i="7"/>
  <c r="P277" i="7"/>
  <c r="L277" i="7"/>
  <c r="P278" i="7"/>
  <c r="L278" i="7"/>
  <c r="P305" i="7"/>
  <c r="L305" i="7"/>
  <c r="P284" i="7"/>
  <c r="L284" i="7"/>
  <c r="P264" i="7"/>
  <c r="L264" i="7"/>
  <c r="P299" i="7"/>
  <c r="L299" i="7"/>
  <c r="P268" i="7"/>
  <c r="L268" i="7"/>
  <c r="P182" i="7"/>
  <c r="L182" i="7"/>
  <c r="P183" i="7"/>
  <c r="L183" i="7"/>
  <c r="P136" i="7"/>
  <c r="L136" i="7"/>
  <c r="P115" i="7"/>
  <c r="L115" i="7"/>
  <c r="L83" i="7"/>
  <c r="P83" i="7"/>
  <c r="L165" i="7"/>
  <c r="P165" i="7"/>
  <c r="P137" i="7"/>
  <c r="L137" i="7"/>
  <c r="P93" i="7"/>
  <c r="L93" i="7"/>
  <c r="P11" i="7"/>
  <c r="L11" i="7"/>
  <c r="P374" i="7"/>
  <c r="L374" i="7"/>
  <c r="L366" i="7"/>
  <c r="P366" i="7"/>
  <c r="P347" i="7"/>
  <c r="L347" i="7"/>
  <c r="L358" i="7"/>
  <c r="P358" i="7"/>
  <c r="L345" i="7"/>
  <c r="P345" i="7"/>
  <c r="P333" i="7"/>
  <c r="L333" i="7"/>
  <c r="P317" i="7"/>
  <c r="L317" i="7"/>
  <c r="P338" i="7"/>
  <c r="L338" i="7"/>
  <c r="P323" i="7"/>
  <c r="L323" i="7"/>
  <c r="P311" i="7"/>
  <c r="L311" i="7"/>
  <c r="L327" i="7"/>
  <c r="P327" i="7"/>
  <c r="P322" i="7"/>
  <c r="L322" i="7"/>
  <c r="L313" i="7"/>
  <c r="P313" i="7"/>
  <c r="L337" i="7"/>
  <c r="P337" i="7"/>
  <c r="P318" i="7"/>
  <c r="L318" i="7"/>
  <c r="L341" i="7"/>
  <c r="P341" i="7"/>
  <c r="P296" i="7"/>
  <c r="L296" i="7"/>
  <c r="P289" i="7"/>
  <c r="L289" i="7"/>
  <c r="P266" i="7"/>
  <c r="L266" i="7"/>
  <c r="P292" i="7"/>
  <c r="L292" i="7"/>
  <c r="P281" i="7"/>
  <c r="L281" i="7"/>
  <c r="P276" i="7"/>
  <c r="L276" i="7"/>
  <c r="P275" i="7"/>
  <c r="L275" i="7"/>
  <c r="P260" i="7"/>
  <c r="L260" i="7"/>
  <c r="L239" i="7"/>
  <c r="P239" i="7"/>
  <c r="P242" i="7"/>
  <c r="L242" i="7"/>
  <c r="P261" i="7"/>
  <c r="L261" i="7"/>
  <c r="K217" i="7"/>
  <c r="P196" i="7"/>
  <c r="L196" i="7"/>
  <c r="P172" i="7"/>
  <c r="L172" i="7"/>
  <c r="P146" i="7"/>
  <c r="L146" i="7"/>
  <c r="L139" i="7"/>
  <c r="P139" i="7"/>
  <c r="L131" i="7"/>
  <c r="P131" i="7"/>
  <c r="P112" i="7"/>
  <c r="L112" i="7"/>
  <c r="P80" i="7"/>
  <c r="L80" i="7"/>
  <c r="P226" i="7"/>
  <c r="L226" i="7"/>
  <c r="P205" i="7"/>
  <c r="L205" i="7"/>
  <c r="P181" i="7"/>
  <c r="L181" i="7"/>
  <c r="P155" i="7"/>
  <c r="L155" i="7"/>
  <c r="P114" i="7"/>
  <c r="L114" i="7"/>
  <c r="P82" i="7"/>
  <c r="L82" i="7"/>
  <c r="P241" i="7"/>
  <c r="L241" i="7"/>
  <c r="P212" i="7"/>
  <c r="L212" i="7"/>
  <c r="P197" i="7"/>
  <c r="L197" i="7"/>
  <c r="P163" i="7"/>
  <c r="L163" i="7"/>
  <c r="P140" i="7"/>
  <c r="L140" i="7"/>
  <c r="P132" i="7"/>
  <c r="L132" i="7"/>
  <c r="L123" i="7"/>
  <c r="P123" i="7"/>
  <c r="L107" i="7"/>
  <c r="P107" i="7"/>
  <c r="L91" i="7"/>
  <c r="P91" i="7"/>
  <c r="P75" i="7"/>
  <c r="L75" i="7"/>
  <c r="K225" i="7"/>
  <c r="P158" i="7"/>
  <c r="L158" i="7"/>
  <c r="P141" i="7"/>
  <c r="L141" i="7"/>
  <c r="P81" i="7"/>
  <c r="L81" i="7"/>
  <c r="L76" i="7"/>
  <c r="P76" i="7"/>
  <c r="L63" i="7"/>
  <c r="P63" i="7"/>
  <c r="L55" i="7"/>
  <c r="P55" i="7"/>
  <c r="L47" i="7"/>
  <c r="P47" i="7"/>
  <c r="L39" i="7"/>
  <c r="P39" i="7"/>
  <c r="P33" i="7"/>
  <c r="L33" i="7"/>
  <c r="P17" i="7"/>
  <c r="L17" i="7"/>
  <c r="L145" i="7"/>
  <c r="P145" i="7"/>
  <c r="L65" i="7"/>
  <c r="P65" i="7"/>
  <c r="L37" i="7"/>
  <c r="P37" i="7"/>
  <c r="K209" i="7"/>
  <c r="P180" i="7"/>
  <c r="L180" i="7"/>
  <c r="P73" i="7"/>
  <c r="L73" i="7"/>
  <c r="P27" i="7"/>
  <c r="L27" i="7"/>
  <c r="P16" i="7"/>
  <c r="L16" i="7"/>
  <c r="P184" i="7"/>
  <c r="L184" i="7"/>
  <c r="P152" i="7"/>
  <c r="L152" i="7"/>
  <c r="P119" i="7"/>
  <c r="L119" i="7"/>
  <c r="P109" i="7"/>
  <c r="L109" i="7"/>
  <c r="L15" i="7"/>
  <c r="P15" i="7"/>
  <c r="L49" i="7"/>
  <c r="P49" i="7"/>
  <c r="K29" i="7"/>
  <c r="U49" i="7"/>
  <c r="Q49" i="7"/>
  <c r="W49" i="7"/>
  <c r="S49" i="7"/>
  <c r="V49" i="7"/>
  <c r="T49" i="7"/>
  <c r="R49" i="7"/>
  <c r="U17" i="7"/>
  <c r="Q17" i="7"/>
  <c r="W17" i="7"/>
  <c r="S17" i="7"/>
  <c r="V17" i="7"/>
  <c r="T17" i="7"/>
  <c r="R17" i="7"/>
  <c r="U141" i="7"/>
  <c r="Q141" i="7"/>
  <c r="W141" i="7"/>
  <c r="S141" i="7"/>
  <c r="V141" i="7"/>
  <c r="T141" i="7"/>
  <c r="R141" i="7"/>
  <c r="U107" i="7"/>
  <c r="Q107" i="7"/>
  <c r="W107" i="7"/>
  <c r="S107" i="7"/>
  <c r="T107" i="7"/>
  <c r="R107" i="7"/>
  <c r="V107" i="7"/>
  <c r="U131" i="7"/>
  <c r="Q131" i="7"/>
  <c r="W131" i="7"/>
  <c r="S131" i="7"/>
  <c r="T131" i="7"/>
  <c r="R131" i="7"/>
  <c r="V131" i="7"/>
  <c r="U261" i="7"/>
  <c r="Q261" i="7"/>
  <c r="W261" i="7"/>
  <c r="S261" i="7"/>
  <c r="V261" i="7"/>
  <c r="R261" i="7"/>
  <c r="T261" i="7"/>
  <c r="T275" i="7"/>
  <c r="V275" i="7"/>
  <c r="R275" i="7"/>
  <c r="S275" i="7"/>
  <c r="W275" i="7"/>
  <c r="Q275" i="7"/>
  <c r="U275" i="7"/>
  <c r="T281" i="7"/>
  <c r="V281" i="7"/>
  <c r="R281" i="7"/>
  <c r="S281" i="7"/>
  <c r="W281" i="7"/>
  <c r="Q281" i="7"/>
  <c r="U281" i="7"/>
  <c r="T266" i="7"/>
  <c r="U266" i="7"/>
  <c r="W266" i="7"/>
  <c r="R266" i="7"/>
  <c r="Q266" i="7"/>
  <c r="V266" i="7"/>
  <c r="S266" i="7"/>
  <c r="V296" i="7"/>
  <c r="R296" i="7"/>
  <c r="Q296" i="7"/>
  <c r="S296" i="7"/>
  <c r="T296" i="7"/>
  <c r="U296" i="7"/>
  <c r="W296" i="7"/>
  <c r="X296" i="7"/>
  <c r="W318" i="7"/>
  <c r="S318" i="7"/>
  <c r="V318" i="7"/>
  <c r="Q318" i="7"/>
  <c r="T318" i="7"/>
  <c r="U318" i="7"/>
  <c r="R318" i="7"/>
  <c r="U323" i="7"/>
  <c r="Q323" i="7"/>
  <c r="V323" i="7"/>
  <c r="S323" i="7"/>
  <c r="T323" i="7"/>
  <c r="W323" i="7"/>
  <c r="R323" i="7"/>
  <c r="U317" i="7"/>
  <c r="Q317" i="7"/>
  <c r="S317" i="7"/>
  <c r="V317" i="7"/>
  <c r="T317" i="7"/>
  <c r="W317" i="7"/>
  <c r="R317" i="7"/>
  <c r="V347" i="7"/>
  <c r="R347" i="7"/>
  <c r="T347" i="7"/>
  <c r="S347" i="7"/>
  <c r="U347" i="7"/>
  <c r="Q347" i="7"/>
  <c r="W347" i="7"/>
  <c r="U374" i="7"/>
  <c r="Q374" i="7"/>
  <c r="T374" i="7"/>
  <c r="R374" i="7"/>
  <c r="V374" i="7"/>
  <c r="W374" i="7"/>
  <c r="S374" i="7"/>
  <c r="U93" i="7"/>
  <c r="Q93" i="7"/>
  <c r="W93" i="7"/>
  <c r="S93" i="7"/>
  <c r="V93" i="7"/>
  <c r="T93" i="7"/>
  <c r="R93" i="7"/>
  <c r="U370" i="7"/>
  <c r="Q370" i="7"/>
  <c r="T370" i="7"/>
  <c r="V370" i="7"/>
  <c r="R370" i="7"/>
  <c r="W370" i="7"/>
  <c r="S370" i="7"/>
  <c r="U23" i="7"/>
  <c r="Q23" i="7"/>
  <c r="W23" i="7"/>
  <c r="S23" i="7"/>
  <c r="T23" i="7"/>
  <c r="R23" i="7"/>
  <c r="V23" i="7"/>
  <c r="W94" i="7"/>
  <c r="S94" i="7"/>
  <c r="U94" i="7"/>
  <c r="Q94" i="7"/>
  <c r="R94" i="7"/>
  <c r="V94" i="7"/>
  <c r="T94" i="7"/>
  <c r="W122" i="7"/>
  <c r="S122" i="7"/>
  <c r="U122" i="7"/>
  <c r="Q122" i="7"/>
  <c r="R122" i="7"/>
  <c r="V122" i="7"/>
  <c r="T122" i="7"/>
  <c r="W174" i="7"/>
  <c r="S174" i="7"/>
  <c r="U174" i="7"/>
  <c r="Q174" i="7"/>
  <c r="R174" i="7"/>
  <c r="V174" i="7"/>
  <c r="T174" i="7"/>
  <c r="U228" i="7"/>
  <c r="Q228" i="7"/>
  <c r="S228" i="7"/>
  <c r="V228" i="7"/>
  <c r="W228" i="7"/>
  <c r="R228" i="7"/>
  <c r="T228" i="7"/>
  <c r="W64" i="7"/>
  <c r="S64" i="7"/>
  <c r="U64" i="7"/>
  <c r="Q64" i="7"/>
  <c r="V64" i="7"/>
  <c r="T64" i="7"/>
  <c r="R64" i="7"/>
  <c r="U25" i="7"/>
  <c r="Q25" i="7"/>
  <c r="W25" i="7"/>
  <c r="S25" i="7"/>
  <c r="V25" i="7"/>
  <c r="T25" i="7"/>
  <c r="R25" i="7"/>
  <c r="W160" i="7"/>
  <c r="S160" i="7"/>
  <c r="U160" i="7"/>
  <c r="Q160" i="7"/>
  <c r="V160" i="7"/>
  <c r="R160" i="7"/>
  <c r="T160" i="7"/>
  <c r="U218" i="7"/>
  <c r="Q218" i="7"/>
  <c r="T218" i="7"/>
  <c r="W218" i="7"/>
  <c r="R218" i="7"/>
  <c r="S218" i="7"/>
  <c r="V218" i="7"/>
  <c r="U230" i="7"/>
  <c r="Q230" i="7"/>
  <c r="W230" i="7"/>
  <c r="R230" i="7"/>
  <c r="T230" i="7"/>
  <c r="V230" i="7"/>
  <c r="S230" i="7"/>
  <c r="T303" i="7"/>
  <c r="V303" i="7"/>
  <c r="R303" i="7"/>
  <c r="S303" i="7"/>
  <c r="W303" i="7"/>
  <c r="Q303" i="7"/>
  <c r="U303" i="7"/>
  <c r="W357" i="7"/>
  <c r="S357" i="7"/>
  <c r="T357" i="7"/>
  <c r="V357" i="7"/>
  <c r="Q357" i="7"/>
  <c r="R357" i="7"/>
  <c r="U357" i="7"/>
  <c r="X357" i="7"/>
  <c r="W86" i="7"/>
  <c r="S86" i="7"/>
  <c r="U86" i="7"/>
  <c r="Q86" i="7"/>
  <c r="R86" i="7"/>
  <c r="V86" i="7"/>
  <c r="T86" i="7"/>
  <c r="W118" i="7"/>
  <c r="S118" i="7"/>
  <c r="U118" i="7"/>
  <c r="Q118" i="7"/>
  <c r="R118" i="7"/>
  <c r="V118" i="7"/>
  <c r="T118" i="7"/>
  <c r="W211" i="7"/>
  <c r="S211" i="7"/>
  <c r="V211" i="7"/>
  <c r="Q211" i="7"/>
  <c r="R211" i="7"/>
  <c r="T211" i="7"/>
  <c r="U211" i="7"/>
  <c r="X211" i="7"/>
  <c r="U364" i="7"/>
  <c r="Q364" i="7"/>
  <c r="T364" i="7"/>
  <c r="W364" i="7"/>
  <c r="S364" i="7"/>
  <c r="V364" i="7"/>
  <c r="R364" i="7"/>
  <c r="W377" i="7"/>
  <c r="S377" i="7"/>
  <c r="Q377" i="7"/>
  <c r="R377" i="7"/>
  <c r="T377" i="7"/>
  <c r="U377" i="7"/>
  <c r="V377" i="7"/>
  <c r="X377" i="7"/>
  <c r="U103" i="7"/>
  <c r="Q103" i="7"/>
  <c r="W103" i="7"/>
  <c r="S103" i="7"/>
  <c r="T103" i="7"/>
  <c r="R103" i="7"/>
  <c r="V103" i="7"/>
  <c r="U101" i="7"/>
  <c r="Q101" i="7"/>
  <c r="W101" i="7"/>
  <c r="S101" i="7"/>
  <c r="V101" i="7"/>
  <c r="T101" i="7"/>
  <c r="R101" i="7"/>
  <c r="U99" i="7"/>
  <c r="Q99" i="7"/>
  <c r="W99" i="7"/>
  <c r="S99" i="7"/>
  <c r="T99" i="7"/>
  <c r="R99" i="7"/>
  <c r="V99" i="7"/>
  <c r="W194" i="7"/>
  <c r="S194" i="7"/>
  <c r="Q194" i="7"/>
  <c r="R194" i="7"/>
  <c r="T194" i="7"/>
  <c r="U194" i="7"/>
  <c r="V194" i="7"/>
  <c r="X194" i="7"/>
  <c r="W178" i="7"/>
  <c r="S178" i="7"/>
  <c r="U178" i="7"/>
  <c r="Q178" i="7"/>
  <c r="R178" i="7"/>
  <c r="V178" i="7"/>
  <c r="T178" i="7"/>
  <c r="U252" i="7"/>
  <c r="Q252" i="7"/>
  <c r="S252" i="7"/>
  <c r="V252" i="7"/>
  <c r="R252" i="7"/>
  <c r="W252" i="7"/>
  <c r="T252" i="7"/>
  <c r="U143" i="7"/>
  <c r="Q143" i="7"/>
  <c r="W143" i="7"/>
  <c r="S143" i="7"/>
  <c r="T143" i="7"/>
  <c r="R143" i="7"/>
  <c r="V143" i="7"/>
  <c r="U256" i="7"/>
  <c r="Q256" i="7"/>
  <c r="V256" i="7"/>
  <c r="S256" i="7"/>
  <c r="T256" i="7"/>
  <c r="W256" i="7"/>
  <c r="R256" i="7"/>
  <c r="V267" i="7"/>
  <c r="R267" i="7"/>
  <c r="U267" i="7"/>
  <c r="S267" i="7"/>
  <c r="T267" i="7"/>
  <c r="Q267" i="7"/>
  <c r="W267" i="7"/>
  <c r="W312" i="7"/>
  <c r="S312" i="7"/>
  <c r="T312" i="7"/>
  <c r="V312" i="7"/>
  <c r="Q312" i="7"/>
  <c r="U312" i="7"/>
  <c r="R312" i="7"/>
  <c r="W340" i="7"/>
  <c r="S340" i="7"/>
  <c r="R340" i="7"/>
  <c r="U340" i="7"/>
  <c r="T340" i="7"/>
  <c r="V340" i="7"/>
  <c r="Q340" i="7"/>
  <c r="P263" i="7"/>
  <c r="L263" i="7"/>
  <c r="U109" i="7"/>
  <c r="Q109" i="7"/>
  <c r="W109" i="7"/>
  <c r="S109" i="7"/>
  <c r="V109" i="7"/>
  <c r="T109" i="7"/>
  <c r="R109" i="7"/>
  <c r="W152" i="7"/>
  <c r="S152" i="7"/>
  <c r="U152" i="7"/>
  <c r="Q152" i="7"/>
  <c r="V152" i="7"/>
  <c r="T152" i="7"/>
  <c r="R152" i="7"/>
  <c r="W16" i="7"/>
  <c r="S16" i="7"/>
  <c r="U16" i="7"/>
  <c r="Q16" i="7"/>
  <c r="V16" i="7"/>
  <c r="T16" i="7"/>
  <c r="R16" i="7"/>
  <c r="U73" i="7"/>
  <c r="Q73" i="7"/>
  <c r="W73" i="7"/>
  <c r="S73" i="7"/>
  <c r="V73" i="7"/>
  <c r="T73" i="7"/>
  <c r="R73" i="7"/>
  <c r="U37" i="7"/>
  <c r="Q37" i="7"/>
  <c r="W37" i="7"/>
  <c r="S37" i="7"/>
  <c r="V37" i="7"/>
  <c r="T37" i="7"/>
  <c r="R37" i="7"/>
  <c r="U145" i="7"/>
  <c r="Q145" i="7"/>
  <c r="W145" i="7"/>
  <c r="S145" i="7"/>
  <c r="V145" i="7"/>
  <c r="T145" i="7"/>
  <c r="R145" i="7"/>
  <c r="U47" i="7"/>
  <c r="Q47" i="7"/>
  <c r="W47" i="7"/>
  <c r="S47" i="7"/>
  <c r="T47" i="7"/>
  <c r="R47" i="7"/>
  <c r="V47" i="7"/>
  <c r="U63" i="7"/>
  <c r="Q63" i="7"/>
  <c r="W63" i="7"/>
  <c r="S63" i="7"/>
  <c r="T63" i="7"/>
  <c r="R63" i="7"/>
  <c r="V63" i="7"/>
  <c r="U75" i="7"/>
  <c r="Q75" i="7"/>
  <c r="W75" i="7"/>
  <c r="S75" i="7"/>
  <c r="T75" i="7"/>
  <c r="R75" i="7"/>
  <c r="V75" i="7"/>
  <c r="W132" i="7"/>
  <c r="S132" i="7"/>
  <c r="U132" i="7"/>
  <c r="Q132" i="7"/>
  <c r="V132" i="7"/>
  <c r="T132" i="7"/>
  <c r="R132" i="7"/>
  <c r="U163" i="7"/>
  <c r="Q163" i="7"/>
  <c r="W163" i="7"/>
  <c r="S163" i="7"/>
  <c r="T163" i="7"/>
  <c r="V163" i="7"/>
  <c r="R163" i="7"/>
  <c r="U212" i="7"/>
  <c r="Q212" i="7"/>
  <c r="S212" i="7"/>
  <c r="R212" i="7"/>
  <c r="T212" i="7"/>
  <c r="V212" i="7"/>
  <c r="W212" i="7"/>
  <c r="X212" i="7"/>
  <c r="W82" i="7"/>
  <c r="S82" i="7"/>
  <c r="U82" i="7"/>
  <c r="Q82" i="7"/>
  <c r="R82" i="7"/>
  <c r="V82" i="7"/>
  <c r="T82" i="7"/>
  <c r="U155" i="7"/>
  <c r="Q155" i="7"/>
  <c r="W155" i="7"/>
  <c r="S155" i="7"/>
  <c r="T155" i="7"/>
  <c r="V155" i="7"/>
  <c r="R155" i="7"/>
  <c r="W205" i="7"/>
  <c r="S205" i="7"/>
  <c r="U205" i="7"/>
  <c r="R205" i="7"/>
  <c r="V205" i="7"/>
  <c r="Q205" i="7"/>
  <c r="T205" i="7"/>
  <c r="X205" i="7"/>
  <c r="W80" i="7"/>
  <c r="S80" i="7"/>
  <c r="U80" i="7"/>
  <c r="Q80" i="7"/>
  <c r="V80" i="7"/>
  <c r="T80" i="7"/>
  <c r="R80" i="7"/>
  <c r="X80" i="7"/>
  <c r="W146" i="7"/>
  <c r="S146" i="7"/>
  <c r="U146" i="7"/>
  <c r="Q146" i="7"/>
  <c r="R146" i="7"/>
  <c r="V146" i="7"/>
  <c r="T146" i="7"/>
  <c r="U196" i="7"/>
  <c r="S196" i="7"/>
  <c r="V196" i="7"/>
  <c r="Q196" i="7"/>
  <c r="W196" i="7"/>
  <c r="R196" i="7"/>
  <c r="T196" i="7"/>
  <c r="T341" i="7"/>
  <c r="S341" i="7"/>
  <c r="W341" i="7"/>
  <c r="Q341" i="7"/>
  <c r="U341" i="7"/>
  <c r="V341" i="7"/>
  <c r="R341" i="7"/>
  <c r="U337" i="7"/>
  <c r="Q337" i="7"/>
  <c r="W337" i="7"/>
  <c r="R337" i="7"/>
  <c r="T337" i="7"/>
  <c r="V337" i="7"/>
  <c r="S337" i="7"/>
  <c r="U358" i="7"/>
  <c r="Q358" i="7"/>
  <c r="V358" i="7"/>
  <c r="S358" i="7"/>
  <c r="R358" i="7"/>
  <c r="W358" i="7"/>
  <c r="T358" i="7"/>
  <c r="U366" i="7"/>
  <c r="Q366" i="7"/>
  <c r="T366" i="7"/>
  <c r="R366" i="7"/>
  <c r="V366" i="7"/>
  <c r="S366" i="7"/>
  <c r="W366" i="7"/>
  <c r="U115" i="7"/>
  <c r="Q115" i="7"/>
  <c r="W115" i="7"/>
  <c r="S115" i="7"/>
  <c r="T115" i="7"/>
  <c r="R115" i="7"/>
  <c r="V115" i="7"/>
  <c r="U183" i="7"/>
  <c r="Q183" i="7"/>
  <c r="W183" i="7"/>
  <c r="S183" i="7"/>
  <c r="T183" i="7"/>
  <c r="V183" i="7"/>
  <c r="R183" i="7"/>
  <c r="T268" i="7"/>
  <c r="W268" i="7"/>
  <c r="R268" i="7"/>
  <c r="U268" i="7"/>
  <c r="S268" i="7"/>
  <c r="Q268" i="7"/>
  <c r="V268" i="7"/>
  <c r="W264" i="7"/>
  <c r="S264" i="7"/>
  <c r="U264" i="7"/>
  <c r="Q264" i="7"/>
  <c r="T264" i="7"/>
  <c r="R264" i="7"/>
  <c r="V264" i="7"/>
  <c r="U305" i="7"/>
  <c r="Q305" i="7"/>
  <c r="V305" i="7"/>
  <c r="S305" i="7"/>
  <c r="R305" i="7"/>
  <c r="W305" i="7"/>
  <c r="T305" i="7"/>
  <c r="T277" i="7"/>
  <c r="V277" i="7"/>
  <c r="R277" i="7"/>
  <c r="S277" i="7"/>
  <c r="W277" i="7"/>
  <c r="Q277" i="7"/>
  <c r="U277" i="7"/>
  <c r="V298" i="7"/>
  <c r="R298" i="7"/>
  <c r="T298" i="7"/>
  <c r="S298" i="7"/>
  <c r="W298" i="7"/>
  <c r="U298" i="7"/>
  <c r="Q298" i="7"/>
  <c r="W326" i="7"/>
  <c r="S326" i="7"/>
  <c r="V326" i="7"/>
  <c r="Q326" i="7"/>
  <c r="T326" i="7"/>
  <c r="U326" i="7"/>
  <c r="R326" i="7"/>
  <c r="U368" i="7"/>
  <c r="Q368" i="7"/>
  <c r="T368" i="7"/>
  <c r="S368" i="7"/>
  <c r="W368" i="7"/>
  <c r="R368" i="7"/>
  <c r="V368" i="7"/>
  <c r="U121" i="7"/>
  <c r="Q121" i="7"/>
  <c r="W121" i="7"/>
  <c r="S121" i="7"/>
  <c r="V121" i="7"/>
  <c r="T121" i="7"/>
  <c r="R121" i="7"/>
  <c r="U244" i="7"/>
  <c r="Q244" i="7"/>
  <c r="S244" i="7"/>
  <c r="V244" i="7"/>
  <c r="W244" i="7"/>
  <c r="R244" i="7"/>
  <c r="T244" i="7"/>
  <c r="W120" i="7"/>
  <c r="S120" i="7"/>
  <c r="U120" i="7"/>
  <c r="Q120" i="7"/>
  <c r="V120" i="7"/>
  <c r="T120" i="7"/>
  <c r="R120" i="7"/>
  <c r="U222" i="7"/>
  <c r="Q222" i="7"/>
  <c r="W222" i="7"/>
  <c r="R222" i="7"/>
  <c r="T222" i="7"/>
  <c r="V222" i="7"/>
  <c r="S222" i="7"/>
  <c r="U35" i="7"/>
  <c r="Q35" i="7"/>
  <c r="W35" i="7"/>
  <c r="S35" i="7"/>
  <c r="T35" i="7"/>
  <c r="R35" i="7"/>
  <c r="V35" i="7"/>
  <c r="U51" i="7"/>
  <c r="Q51" i="7"/>
  <c r="W51" i="7"/>
  <c r="S51" i="7"/>
  <c r="T51" i="7"/>
  <c r="R51" i="7"/>
  <c r="V51" i="7"/>
  <c r="U193" i="7"/>
  <c r="Q193" i="7"/>
  <c r="W193" i="7"/>
  <c r="S193" i="7"/>
  <c r="T193" i="7"/>
  <c r="V193" i="7"/>
  <c r="R193" i="7"/>
  <c r="V288" i="7"/>
  <c r="R288" i="7"/>
  <c r="T288" i="7"/>
  <c r="S288" i="7"/>
  <c r="W288" i="7"/>
  <c r="U288" i="7"/>
  <c r="Q288" i="7"/>
  <c r="W74" i="7"/>
  <c r="S74" i="7"/>
  <c r="U74" i="7"/>
  <c r="Q74" i="7"/>
  <c r="R74" i="7"/>
  <c r="V74" i="7"/>
  <c r="T74" i="7"/>
  <c r="W166" i="7"/>
  <c r="S166" i="7"/>
  <c r="U166" i="7"/>
  <c r="Q166" i="7"/>
  <c r="R166" i="7"/>
  <c r="V166" i="7"/>
  <c r="T166" i="7"/>
  <c r="U206" i="7"/>
  <c r="Q206" i="7"/>
  <c r="W206" i="7"/>
  <c r="R206" i="7"/>
  <c r="T206" i="7"/>
  <c r="S206" i="7"/>
  <c r="V206" i="7"/>
  <c r="X206" i="7"/>
  <c r="U232" i="7"/>
  <c r="Q232" i="7"/>
  <c r="V232" i="7"/>
  <c r="S232" i="7"/>
  <c r="T232" i="7"/>
  <c r="W232" i="7"/>
  <c r="R232" i="7"/>
  <c r="T285" i="7"/>
  <c r="V285" i="7"/>
  <c r="R285" i="7"/>
  <c r="S285" i="7"/>
  <c r="W285" i="7"/>
  <c r="Q285" i="7"/>
  <c r="U285" i="7"/>
  <c r="U315" i="7"/>
  <c r="Q315" i="7"/>
  <c r="T315" i="7"/>
  <c r="W315" i="7"/>
  <c r="R315" i="7"/>
  <c r="V315" i="7"/>
  <c r="S315" i="7"/>
  <c r="W367" i="7"/>
  <c r="S367" i="7"/>
  <c r="V367" i="7"/>
  <c r="R367" i="7"/>
  <c r="Q367" i="7"/>
  <c r="U367" i="7"/>
  <c r="T367" i="7"/>
  <c r="U117" i="7"/>
  <c r="Q117" i="7"/>
  <c r="W117" i="7"/>
  <c r="S117" i="7"/>
  <c r="V117" i="7"/>
  <c r="T117" i="7"/>
  <c r="R117" i="7"/>
  <c r="U31" i="7"/>
  <c r="Q31" i="7"/>
  <c r="W31" i="7"/>
  <c r="S31" i="7"/>
  <c r="T31" i="7"/>
  <c r="R31" i="7"/>
  <c r="V31" i="7"/>
  <c r="U59" i="7"/>
  <c r="Q59" i="7"/>
  <c r="W59" i="7"/>
  <c r="S59" i="7"/>
  <c r="T59" i="7"/>
  <c r="R59" i="7"/>
  <c r="V59" i="7"/>
  <c r="U135" i="7"/>
  <c r="Q135" i="7"/>
  <c r="W135" i="7"/>
  <c r="S135" i="7"/>
  <c r="T135" i="7"/>
  <c r="R135" i="7"/>
  <c r="V135" i="7"/>
  <c r="X135" i="7"/>
  <c r="U321" i="7"/>
  <c r="Q321" i="7"/>
  <c r="W321" i="7"/>
  <c r="R321" i="7"/>
  <c r="T321" i="7"/>
  <c r="V321" i="7"/>
  <c r="S321" i="7"/>
  <c r="P199" i="7"/>
  <c r="L199" i="7"/>
  <c r="U15" i="7"/>
  <c r="Q15" i="7"/>
  <c r="W15" i="7"/>
  <c r="S15" i="7"/>
  <c r="T15" i="7"/>
  <c r="R15" i="7"/>
  <c r="V15" i="7"/>
  <c r="U33" i="7"/>
  <c r="Q33" i="7"/>
  <c r="W33" i="7"/>
  <c r="S33" i="7"/>
  <c r="V33" i="7"/>
  <c r="T33" i="7"/>
  <c r="R33" i="7"/>
  <c r="U81" i="7"/>
  <c r="Q81" i="7"/>
  <c r="W81" i="7"/>
  <c r="S81" i="7"/>
  <c r="V81" i="7"/>
  <c r="T81" i="7"/>
  <c r="R81" i="7"/>
  <c r="W158" i="7"/>
  <c r="S158" i="7"/>
  <c r="U158" i="7"/>
  <c r="Q158" i="7"/>
  <c r="R158" i="7"/>
  <c r="T158" i="7"/>
  <c r="V158" i="7"/>
  <c r="X158" i="7"/>
  <c r="U91" i="7"/>
  <c r="Q91" i="7"/>
  <c r="W91" i="7"/>
  <c r="S91" i="7"/>
  <c r="T91" i="7"/>
  <c r="R91" i="7"/>
  <c r="V91" i="7"/>
  <c r="U123" i="7"/>
  <c r="Q123" i="7"/>
  <c r="W123" i="7"/>
  <c r="S123" i="7"/>
  <c r="T123" i="7"/>
  <c r="R123" i="7"/>
  <c r="V123" i="7"/>
  <c r="U139" i="7"/>
  <c r="Q139" i="7"/>
  <c r="W139" i="7"/>
  <c r="S139" i="7"/>
  <c r="T139" i="7"/>
  <c r="R139" i="7"/>
  <c r="V139" i="7"/>
  <c r="U242" i="7"/>
  <c r="Q242" i="7"/>
  <c r="T242" i="7"/>
  <c r="W242" i="7"/>
  <c r="R242" i="7"/>
  <c r="S242" i="7"/>
  <c r="V242" i="7"/>
  <c r="W260" i="7"/>
  <c r="S260" i="7"/>
  <c r="U260" i="7"/>
  <c r="Q260" i="7"/>
  <c r="T260" i="7"/>
  <c r="R260" i="7"/>
  <c r="V260" i="7"/>
  <c r="V276" i="7"/>
  <c r="R276" i="7"/>
  <c r="T276" i="7"/>
  <c r="S276" i="7"/>
  <c r="W276" i="7"/>
  <c r="U276" i="7"/>
  <c r="Q276" i="7"/>
  <c r="V292" i="7"/>
  <c r="R292" i="7"/>
  <c r="T292" i="7"/>
  <c r="S292" i="7"/>
  <c r="W292" i="7"/>
  <c r="U292" i="7"/>
  <c r="Q292" i="7"/>
  <c r="X292" i="7"/>
  <c r="T289" i="7"/>
  <c r="V289" i="7"/>
  <c r="R289" i="7"/>
  <c r="S289" i="7"/>
  <c r="W289" i="7"/>
  <c r="Q289" i="7"/>
  <c r="U289" i="7"/>
  <c r="W322" i="7"/>
  <c r="S322" i="7"/>
  <c r="T322" i="7"/>
  <c r="V322" i="7"/>
  <c r="Q322" i="7"/>
  <c r="R322" i="7"/>
  <c r="U322" i="7"/>
  <c r="U311" i="7"/>
  <c r="Q311" i="7"/>
  <c r="W311" i="7"/>
  <c r="R311" i="7"/>
  <c r="T311" i="7"/>
  <c r="S311" i="7"/>
  <c r="V311" i="7"/>
  <c r="W338" i="7"/>
  <c r="S338" i="7"/>
  <c r="T338" i="7"/>
  <c r="V338" i="7"/>
  <c r="Q338" i="7"/>
  <c r="R338" i="7"/>
  <c r="U338" i="7"/>
  <c r="U333" i="7"/>
  <c r="Q333" i="7"/>
  <c r="T333" i="7"/>
  <c r="W333" i="7"/>
  <c r="R333" i="7"/>
  <c r="S333" i="7"/>
  <c r="V333" i="7"/>
  <c r="U11" i="7"/>
  <c r="Q11" i="7"/>
  <c r="W11" i="7"/>
  <c r="S11" i="7"/>
  <c r="T11" i="7"/>
  <c r="R11" i="7"/>
  <c r="V11" i="7"/>
  <c r="U137" i="7"/>
  <c r="Q137" i="7"/>
  <c r="W137" i="7"/>
  <c r="S137" i="7"/>
  <c r="V137" i="7"/>
  <c r="T137" i="7"/>
  <c r="R137" i="7"/>
  <c r="U83" i="7"/>
  <c r="Q83" i="7"/>
  <c r="W83" i="7"/>
  <c r="S83" i="7"/>
  <c r="T83" i="7"/>
  <c r="R83" i="7"/>
  <c r="V83" i="7"/>
  <c r="U372" i="7"/>
  <c r="Q372" i="7"/>
  <c r="T372" i="7"/>
  <c r="W372" i="7"/>
  <c r="S372" i="7"/>
  <c r="V372" i="7"/>
  <c r="R372" i="7"/>
  <c r="W78" i="7"/>
  <c r="S78" i="7"/>
  <c r="U78" i="7"/>
  <c r="Q78" i="7"/>
  <c r="R78" i="7"/>
  <c r="V78" i="7"/>
  <c r="T78" i="7"/>
  <c r="W110" i="7"/>
  <c r="S110" i="7"/>
  <c r="U110" i="7"/>
  <c r="Q110" i="7"/>
  <c r="R110" i="7"/>
  <c r="V110" i="7"/>
  <c r="T110" i="7"/>
  <c r="W190" i="7"/>
  <c r="S190" i="7"/>
  <c r="U190" i="7"/>
  <c r="Q190" i="7"/>
  <c r="R190" i="7"/>
  <c r="V190" i="7"/>
  <c r="T190" i="7"/>
  <c r="W90" i="7"/>
  <c r="S90" i="7"/>
  <c r="U90" i="7"/>
  <c r="Q90" i="7"/>
  <c r="R90" i="7"/>
  <c r="V90" i="7"/>
  <c r="T90" i="7"/>
  <c r="W251" i="7"/>
  <c r="S251" i="7"/>
  <c r="V251" i="7"/>
  <c r="Q251" i="7"/>
  <c r="T251" i="7"/>
  <c r="U251" i="7"/>
  <c r="R251" i="7"/>
  <c r="V294" i="7"/>
  <c r="R294" i="7"/>
  <c r="T294" i="7"/>
  <c r="S294" i="7"/>
  <c r="W294" i="7"/>
  <c r="U294" i="7"/>
  <c r="Q294" i="7"/>
  <c r="W334" i="7"/>
  <c r="S334" i="7"/>
  <c r="V334" i="7"/>
  <c r="Q334" i="7"/>
  <c r="T334" i="7"/>
  <c r="U334" i="7"/>
  <c r="R334" i="7"/>
  <c r="U129" i="7"/>
  <c r="Q129" i="7"/>
  <c r="W129" i="7"/>
  <c r="S129" i="7"/>
  <c r="V129" i="7"/>
  <c r="T129" i="7"/>
  <c r="R129" i="7"/>
  <c r="U85" i="7"/>
  <c r="Q85" i="7"/>
  <c r="W85" i="7"/>
  <c r="S85" i="7"/>
  <c r="V85" i="7"/>
  <c r="T85" i="7"/>
  <c r="R85" i="7"/>
  <c r="W98" i="7"/>
  <c r="S98" i="7"/>
  <c r="U98" i="7"/>
  <c r="Q98" i="7"/>
  <c r="R98" i="7"/>
  <c r="V98" i="7"/>
  <c r="T98" i="7"/>
  <c r="T348" i="7"/>
  <c r="V348" i="7"/>
  <c r="R348" i="7"/>
  <c r="S348" i="7"/>
  <c r="W348" i="7"/>
  <c r="Q348" i="7"/>
  <c r="U348" i="7"/>
  <c r="U177" i="7"/>
  <c r="Q177" i="7"/>
  <c r="W177" i="7"/>
  <c r="S177" i="7"/>
  <c r="T177" i="7"/>
  <c r="V177" i="7"/>
  <c r="R177" i="7"/>
  <c r="W102" i="7"/>
  <c r="S102" i="7"/>
  <c r="U102" i="7"/>
  <c r="Q102" i="7"/>
  <c r="R102" i="7"/>
  <c r="V102" i="7"/>
  <c r="T102" i="7"/>
  <c r="W227" i="7"/>
  <c r="S227" i="7"/>
  <c r="V227" i="7"/>
  <c r="Q227" i="7"/>
  <c r="T227" i="7"/>
  <c r="U227" i="7"/>
  <c r="R227" i="7"/>
  <c r="U204" i="7"/>
  <c r="Q204" i="7"/>
  <c r="S204" i="7"/>
  <c r="V204" i="7"/>
  <c r="R204" i="7"/>
  <c r="W204" i="7"/>
  <c r="T204" i="7"/>
  <c r="W104" i="7"/>
  <c r="S104" i="7"/>
  <c r="U104" i="7"/>
  <c r="Q104" i="7"/>
  <c r="V104" i="7"/>
  <c r="T104" i="7"/>
  <c r="R104" i="7"/>
  <c r="U258" i="7"/>
  <c r="Q258" i="7"/>
  <c r="T258" i="7"/>
  <c r="W258" i="7"/>
  <c r="R258" i="7"/>
  <c r="S258" i="7"/>
  <c r="V258" i="7"/>
  <c r="V272" i="7"/>
  <c r="R272" i="7"/>
  <c r="T272" i="7"/>
  <c r="S272" i="7"/>
  <c r="W272" i="7"/>
  <c r="U272" i="7"/>
  <c r="Q272" i="7"/>
  <c r="W365" i="7"/>
  <c r="S365" i="7"/>
  <c r="V365" i="7"/>
  <c r="R365" i="7"/>
  <c r="T365" i="7"/>
  <c r="U365" i="7"/>
  <c r="Q365" i="7"/>
  <c r="U356" i="7"/>
  <c r="Q356" i="7"/>
  <c r="W356" i="7"/>
  <c r="R356" i="7"/>
  <c r="T356" i="7"/>
  <c r="S356" i="7"/>
  <c r="V356" i="7"/>
  <c r="U45" i="7"/>
  <c r="Q45" i="7"/>
  <c r="W45" i="7"/>
  <c r="S45" i="7"/>
  <c r="V45" i="7"/>
  <c r="T45" i="7"/>
  <c r="R45" i="7"/>
  <c r="U89" i="7"/>
  <c r="Q89" i="7"/>
  <c r="W89" i="7"/>
  <c r="S89" i="7"/>
  <c r="V89" i="7"/>
  <c r="T89" i="7"/>
  <c r="R89" i="7"/>
  <c r="U238" i="7"/>
  <c r="Q238" i="7"/>
  <c r="W238" i="7"/>
  <c r="R238" i="7"/>
  <c r="T238" i="7"/>
  <c r="V238" i="7"/>
  <c r="S238" i="7"/>
  <c r="W32" i="7"/>
  <c r="S32" i="7"/>
  <c r="U32" i="7"/>
  <c r="Q32" i="7"/>
  <c r="V32" i="7"/>
  <c r="T32" i="7"/>
  <c r="R32" i="7"/>
  <c r="U151" i="7"/>
  <c r="Q151" i="7"/>
  <c r="W151" i="7"/>
  <c r="S151" i="7"/>
  <c r="T151" i="7"/>
  <c r="R151" i="7"/>
  <c r="V151" i="7"/>
  <c r="U111" i="7"/>
  <c r="Q111" i="7"/>
  <c r="W111" i="7"/>
  <c r="S111" i="7"/>
  <c r="T111" i="7"/>
  <c r="R111" i="7"/>
  <c r="V111" i="7"/>
  <c r="W128" i="7"/>
  <c r="S128" i="7"/>
  <c r="U128" i="7"/>
  <c r="Q128" i="7"/>
  <c r="V128" i="7"/>
  <c r="T128" i="7"/>
  <c r="R128" i="7"/>
  <c r="U202" i="7"/>
  <c r="Q202" i="7"/>
  <c r="T202" i="7"/>
  <c r="W202" i="7"/>
  <c r="R202" i="7"/>
  <c r="S202" i="7"/>
  <c r="V202" i="7"/>
  <c r="W156" i="7"/>
  <c r="S156" i="7"/>
  <c r="U156" i="7"/>
  <c r="Q156" i="7"/>
  <c r="V156" i="7"/>
  <c r="R156" i="7"/>
  <c r="T156" i="7"/>
  <c r="U220" i="7"/>
  <c r="Q220" i="7"/>
  <c r="S220" i="7"/>
  <c r="V220" i="7"/>
  <c r="R220" i="7"/>
  <c r="W220" i="7"/>
  <c r="T220" i="7"/>
  <c r="W96" i="7"/>
  <c r="S96" i="7"/>
  <c r="U96" i="7"/>
  <c r="Q96" i="7"/>
  <c r="V96" i="7"/>
  <c r="T96" i="7"/>
  <c r="R96" i="7"/>
  <c r="W150" i="7"/>
  <c r="S150" i="7"/>
  <c r="U150" i="7"/>
  <c r="Q150" i="7"/>
  <c r="R150" i="7"/>
  <c r="V150" i="7"/>
  <c r="T150" i="7"/>
  <c r="W229" i="7"/>
  <c r="S229" i="7"/>
  <c r="U229" i="7"/>
  <c r="R229" i="7"/>
  <c r="Q229" i="7"/>
  <c r="V229" i="7"/>
  <c r="T229" i="7"/>
  <c r="V302" i="7"/>
  <c r="R302" i="7"/>
  <c r="T302" i="7"/>
  <c r="S302" i="7"/>
  <c r="W302" i="7"/>
  <c r="U302" i="7"/>
  <c r="Q302" i="7"/>
  <c r="U250" i="7"/>
  <c r="Q250" i="7"/>
  <c r="T250" i="7"/>
  <c r="W250" i="7"/>
  <c r="R250" i="7"/>
  <c r="S250" i="7"/>
  <c r="V250" i="7"/>
  <c r="V351" i="7"/>
  <c r="R351" i="7"/>
  <c r="T351" i="7"/>
  <c r="S351" i="7"/>
  <c r="U351" i="7"/>
  <c r="Q351" i="7"/>
  <c r="W351" i="7"/>
  <c r="L168" i="7"/>
  <c r="P168" i="7"/>
  <c r="P215" i="7"/>
  <c r="L215" i="7"/>
  <c r="U119" i="7"/>
  <c r="Q119" i="7"/>
  <c r="W119" i="7"/>
  <c r="S119" i="7"/>
  <c r="T119" i="7"/>
  <c r="R119" i="7"/>
  <c r="V119" i="7"/>
  <c r="W184" i="7"/>
  <c r="S184" i="7"/>
  <c r="U184" i="7"/>
  <c r="Q184" i="7"/>
  <c r="V184" i="7"/>
  <c r="R184" i="7"/>
  <c r="T184" i="7"/>
  <c r="U27" i="7"/>
  <c r="Q27" i="7"/>
  <c r="W27" i="7"/>
  <c r="S27" i="7"/>
  <c r="T27" i="7"/>
  <c r="R27" i="7"/>
  <c r="V27" i="7"/>
  <c r="W180" i="7"/>
  <c r="S180" i="7"/>
  <c r="U180" i="7"/>
  <c r="Q180" i="7"/>
  <c r="V180" i="7"/>
  <c r="R180" i="7"/>
  <c r="T180" i="7"/>
  <c r="U65" i="7"/>
  <c r="Q65" i="7"/>
  <c r="W65" i="7"/>
  <c r="S65" i="7"/>
  <c r="V65" i="7"/>
  <c r="T65" i="7"/>
  <c r="R65" i="7"/>
  <c r="U39" i="7"/>
  <c r="Q39" i="7"/>
  <c r="W39" i="7"/>
  <c r="S39" i="7"/>
  <c r="T39" i="7"/>
  <c r="R39" i="7"/>
  <c r="V39" i="7"/>
  <c r="U55" i="7"/>
  <c r="Q55" i="7"/>
  <c r="W55" i="7"/>
  <c r="S55" i="7"/>
  <c r="T55" i="7"/>
  <c r="R55" i="7"/>
  <c r="V55" i="7"/>
  <c r="W76" i="7"/>
  <c r="S76" i="7"/>
  <c r="U76" i="7"/>
  <c r="Q76" i="7"/>
  <c r="V76" i="7"/>
  <c r="T76" i="7"/>
  <c r="R76" i="7"/>
  <c r="W140" i="7"/>
  <c r="S140" i="7"/>
  <c r="U140" i="7"/>
  <c r="Q140" i="7"/>
  <c r="V140" i="7"/>
  <c r="T140" i="7"/>
  <c r="R140" i="7"/>
  <c r="W197" i="7"/>
  <c r="S197" i="7"/>
  <c r="U197" i="7"/>
  <c r="R197" i="7"/>
  <c r="Q197" i="7"/>
  <c r="V197" i="7"/>
  <c r="T197" i="7"/>
  <c r="W241" i="7"/>
  <c r="S241" i="7"/>
  <c r="R241" i="7"/>
  <c r="U241" i="7"/>
  <c r="T241" i="7"/>
  <c r="V241" i="7"/>
  <c r="Q241" i="7"/>
  <c r="W114" i="7"/>
  <c r="S114" i="7"/>
  <c r="U114" i="7"/>
  <c r="Q114" i="7"/>
  <c r="R114" i="7"/>
  <c r="T114" i="7"/>
  <c r="V114" i="7"/>
  <c r="X114" i="7"/>
  <c r="U181" i="7"/>
  <c r="Q181" i="7"/>
  <c r="W181" i="7"/>
  <c r="S181" i="7"/>
  <c r="T181" i="7"/>
  <c r="V181" i="7"/>
  <c r="R181" i="7"/>
  <c r="U226" i="7"/>
  <c r="Q226" i="7"/>
  <c r="T226" i="7"/>
  <c r="W226" i="7"/>
  <c r="R226" i="7"/>
  <c r="S226" i="7"/>
  <c r="V226" i="7"/>
  <c r="W112" i="7"/>
  <c r="S112" i="7"/>
  <c r="U112" i="7"/>
  <c r="Q112" i="7"/>
  <c r="V112" i="7"/>
  <c r="T112" i="7"/>
  <c r="R112" i="7"/>
  <c r="W172" i="7"/>
  <c r="S172" i="7"/>
  <c r="U172" i="7"/>
  <c r="Q172" i="7"/>
  <c r="V172" i="7"/>
  <c r="R172" i="7"/>
  <c r="T172" i="7"/>
  <c r="W239" i="7"/>
  <c r="S239" i="7"/>
  <c r="T239" i="7"/>
  <c r="V239" i="7"/>
  <c r="Q239" i="7"/>
  <c r="R239" i="7"/>
  <c r="U239" i="7"/>
  <c r="X239" i="7"/>
  <c r="U313" i="7"/>
  <c r="Q313" i="7"/>
  <c r="V313" i="7"/>
  <c r="S313" i="7"/>
  <c r="W313" i="7"/>
  <c r="R313" i="7"/>
  <c r="T313" i="7"/>
  <c r="U327" i="7"/>
  <c r="Q327" i="7"/>
  <c r="S327" i="7"/>
  <c r="V327" i="7"/>
  <c r="W327" i="7"/>
  <c r="R327" i="7"/>
  <c r="T327" i="7"/>
  <c r="T345" i="7"/>
  <c r="S345" i="7"/>
  <c r="U345" i="7"/>
  <c r="W345" i="7"/>
  <c r="Q345" i="7"/>
  <c r="R345" i="7"/>
  <c r="V345" i="7"/>
  <c r="U165" i="7"/>
  <c r="Q165" i="7"/>
  <c r="W165" i="7"/>
  <c r="S165" i="7"/>
  <c r="T165" i="7"/>
  <c r="V165" i="7"/>
  <c r="R165" i="7"/>
  <c r="W136" i="7"/>
  <c r="S136" i="7"/>
  <c r="U136" i="7"/>
  <c r="Q136" i="7"/>
  <c r="V136" i="7"/>
  <c r="T136" i="7"/>
  <c r="R136" i="7"/>
  <c r="W182" i="7"/>
  <c r="S182" i="7"/>
  <c r="U182" i="7"/>
  <c r="Q182" i="7"/>
  <c r="R182" i="7"/>
  <c r="V182" i="7"/>
  <c r="T182" i="7"/>
  <c r="T299" i="7"/>
  <c r="V299" i="7"/>
  <c r="R299" i="7"/>
  <c r="S299" i="7"/>
  <c r="W299" i="7"/>
  <c r="Q299" i="7"/>
  <c r="U299" i="7"/>
  <c r="V284" i="7"/>
  <c r="R284" i="7"/>
  <c r="T284" i="7"/>
  <c r="S284" i="7"/>
  <c r="W284" i="7"/>
  <c r="U284" i="7"/>
  <c r="Q284" i="7"/>
  <c r="V278" i="7"/>
  <c r="R278" i="7"/>
  <c r="T278" i="7"/>
  <c r="S278" i="7"/>
  <c r="W278" i="7"/>
  <c r="U278" i="7"/>
  <c r="Q278" i="7"/>
  <c r="W336" i="7"/>
  <c r="S336" i="7"/>
  <c r="U336" i="7"/>
  <c r="R336" i="7"/>
  <c r="V336" i="7"/>
  <c r="Q336" i="7"/>
  <c r="T336" i="7"/>
  <c r="W314" i="7"/>
  <c r="S314" i="7"/>
  <c r="R314" i="7"/>
  <c r="U314" i="7"/>
  <c r="Q314" i="7"/>
  <c r="V314" i="7"/>
  <c r="T314" i="7"/>
  <c r="W361" i="7"/>
  <c r="S361" i="7"/>
  <c r="V361" i="7"/>
  <c r="Q361" i="7"/>
  <c r="T361" i="7"/>
  <c r="U361" i="7"/>
  <c r="R361" i="7"/>
  <c r="U376" i="7"/>
  <c r="Q376" i="7"/>
  <c r="T376" i="7"/>
  <c r="S376" i="7"/>
  <c r="W376" i="7"/>
  <c r="V376" i="7"/>
  <c r="R376" i="7"/>
  <c r="U210" i="7"/>
  <c r="Q210" i="7"/>
  <c r="T210" i="7"/>
  <c r="R210" i="7"/>
  <c r="S210" i="7"/>
  <c r="V210" i="7"/>
  <c r="W210" i="7"/>
  <c r="X210" i="7"/>
  <c r="W88" i="7"/>
  <c r="S88" i="7"/>
  <c r="U88" i="7"/>
  <c r="Q88" i="7"/>
  <c r="V88" i="7"/>
  <c r="T88" i="7"/>
  <c r="R88" i="7"/>
  <c r="T295" i="7"/>
  <c r="V295" i="7"/>
  <c r="R295" i="7"/>
  <c r="S295" i="7"/>
  <c r="W295" i="7"/>
  <c r="Q295" i="7"/>
  <c r="U295" i="7"/>
  <c r="V274" i="7"/>
  <c r="R274" i="7"/>
  <c r="T274" i="7"/>
  <c r="S274" i="7"/>
  <c r="W274" i="7"/>
  <c r="U274" i="7"/>
  <c r="Q274" i="7"/>
  <c r="U43" i="7"/>
  <c r="Q43" i="7"/>
  <c r="W43" i="7"/>
  <c r="S43" i="7"/>
  <c r="T43" i="7"/>
  <c r="R43" i="7"/>
  <c r="V43" i="7"/>
  <c r="W24" i="7"/>
  <c r="S24" i="7"/>
  <c r="U24" i="7"/>
  <c r="Q24" i="7"/>
  <c r="V24" i="7"/>
  <c r="T24" i="7"/>
  <c r="R24" i="7"/>
  <c r="U105" i="7"/>
  <c r="Q105" i="7"/>
  <c r="W105" i="7"/>
  <c r="S105" i="7"/>
  <c r="V105" i="7"/>
  <c r="T105" i="7"/>
  <c r="R105" i="7"/>
  <c r="U113" i="7"/>
  <c r="Q113" i="7"/>
  <c r="W113" i="7"/>
  <c r="S113" i="7"/>
  <c r="V113" i="7"/>
  <c r="T113" i="7"/>
  <c r="R113" i="7"/>
  <c r="W106" i="7"/>
  <c r="S106" i="7"/>
  <c r="U106" i="7"/>
  <c r="Q106" i="7"/>
  <c r="R106" i="7"/>
  <c r="V106" i="7"/>
  <c r="T106" i="7"/>
  <c r="T269" i="7"/>
  <c r="V269" i="7"/>
  <c r="R269" i="7"/>
  <c r="S269" i="7"/>
  <c r="W269" i="7"/>
  <c r="Q269" i="7"/>
  <c r="U269" i="7"/>
  <c r="W304" i="7"/>
  <c r="S304" i="7"/>
  <c r="T304" i="7"/>
  <c r="V304" i="7"/>
  <c r="Q304" i="7"/>
  <c r="U304" i="7"/>
  <c r="R304" i="7"/>
  <c r="T301" i="7"/>
  <c r="V301" i="7"/>
  <c r="R301" i="7"/>
  <c r="S301" i="7"/>
  <c r="W301" i="7"/>
  <c r="Q301" i="7"/>
  <c r="U301" i="7"/>
  <c r="X301" i="7"/>
  <c r="U309" i="7"/>
  <c r="Q309" i="7"/>
  <c r="S309" i="7"/>
  <c r="V309" i="7"/>
  <c r="T309" i="7"/>
  <c r="R309" i="7"/>
  <c r="W309" i="7"/>
  <c r="W84" i="7"/>
  <c r="S84" i="7"/>
  <c r="U84" i="7"/>
  <c r="Q84" i="7"/>
  <c r="V84" i="7"/>
  <c r="T84" i="7"/>
  <c r="R84" i="7"/>
  <c r="U187" i="7"/>
  <c r="Q187" i="7"/>
  <c r="W187" i="7"/>
  <c r="S187" i="7"/>
  <c r="T187" i="7"/>
  <c r="V187" i="7"/>
  <c r="R187" i="7"/>
  <c r="U13" i="7"/>
  <c r="Q13" i="7"/>
  <c r="W13" i="7"/>
  <c r="S13" i="7"/>
  <c r="V13" i="7"/>
  <c r="T13" i="7"/>
  <c r="R13" i="7"/>
  <c r="U61" i="7"/>
  <c r="Q61" i="7"/>
  <c r="W61" i="7"/>
  <c r="S61" i="7"/>
  <c r="V61" i="7"/>
  <c r="T61" i="7"/>
  <c r="R61" i="7"/>
  <c r="W245" i="7"/>
  <c r="S245" i="7"/>
  <c r="U245" i="7"/>
  <c r="R245" i="7"/>
  <c r="Q245" i="7"/>
  <c r="V245" i="7"/>
  <c r="T245" i="7"/>
  <c r="U127" i="7"/>
  <c r="Q127" i="7"/>
  <c r="W127" i="7"/>
  <c r="S127" i="7"/>
  <c r="T127" i="7"/>
  <c r="R127" i="7"/>
  <c r="V127" i="7"/>
  <c r="W237" i="7"/>
  <c r="S237" i="7"/>
  <c r="U237" i="7"/>
  <c r="R237" i="7"/>
  <c r="V237" i="7"/>
  <c r="Q237" i="7"/>
  <c r="T237" i="7"/>
  <c r="P236" i="7"/>
  <c r="L236" i="7"/>
  <c r="X231" i="7"/>
  <c r="P22" i="7"/>
  <c r="L22" i="7"/>
  <c r="P219" i="7"/>
  <c r="L219" i="7"/>
  <c r="P87" i="7"/>
  <c r="L87" i="7"/>
  <c r="L153" i="7"/>
  <c r="P153" i="7"/>
  <c r="L42" i="7"/>
  <c r="P42" i="7"/>
  <c r="P125" i="7"/>
  <c r="L125" i="7"/>
  <c r="P133" i="7"/>
  <c r="L133" i="7"/>
  <c r="P213" i="7"/>
  <c r="L213" i="7"/>
  <c r="P189" i="7"/>
  <c r="L189" i="7"/>
  <c r="P306" i="7"/>
  <c r="L306" i="7"/>
  <c r="P319" i="7"/>
  <c r="L319" i="7"/>
  <c r="P344" i="7"/>
  <c r="L344" i="7"/>
  <c r="P325" i="7"/>
  <c r="L325" i="7"/>
  <c r="P363" i="7"/>
  <c r="L363" i="7"/>
  <c r="P154" i="7"/>
  <c r="L154" i="7"/>
  <c r="L21" i="7"/>
  <c r="P21" i="7"/>
  <c r="P62" i="7"/>
  <c r="L62" i="7"/>
  <c r="P69" i="7"/>
  <c r="L69" i="7"/>
  <c r="P171" i="7"/>
  <c r="L171" i="7"/>
  <c r="P259" i="7"/>
  <c r="L259" i="7"/>
  <c r="P316" i="7"/>
  <c r="L316" i="7"/>
  <c r="P343" i="7"/>
  <c r="L343" i="7"/>
  <c r="P352" i="7"/>
  <c r="L352" i="7"/>
  <c r="P332" i="7"/>
  <c r="L332" i="7"/>
  <c r="X224" i="7"/>
  <c r="X200" i="7"/>
  <c r="P34" i="7"/>
  <c r="L34" i="7"/>
  <c r="L169" i="7"/>
  <c r="P169" i="7"/>
  <c r="P40" i="7"/>
  <c r="L40" i="7"/>
  <c r="P77" i="7"/>
  <c r="L77" i="7"/>
  <c r="P265" i="7"/>
  <c r="L265" i="7"/>
  <c r="P19" i="7"/>
  <c r="L19" i="7"/>
  <c r="P66" i="7"/>
  <c r="L66" i="7"/>
  <c r="P175" i="7"/>
  <c r="L175" i="7"/>
  <c r="P173" i="7"/>
  <c r="L173" i="7"/>
  <c r="L138" i="7"/>
  <c r="P138" i="7"/>
  <c r="P162" i="7"/>
  <c r="L162" i="7"/>
  <c r="P262" i="7"/>
  <c r="L262" i="7"/>
  <c r="L247" i="7"/>
  <c r="P247" i="7"/>
  <c r="P339" i="7"/>
  <c r="L339" i="7"/>
  <c r="P354" i="7"/>
  <c r="L354" i="7"/>
  <c r="X25" i="7"/>
  <c r="P14" i="7"/>
  <c r="L14" i="7"/>
  <c r="L124" i="7"/>
  <c r="P124" i="7"/>
  <c r="P44" i="7"/>
  <c r="L44" i="7"/>
  <c r="L157" i="7"/>
  <c r="P157" i="7"/>
  <c r="L54" i="7"/>
  <c r="P54" i="7"/>
  <c r="L92" i="7"/>
  <c r="P92" i="7"/>
  <c r="L179" i="7"/>
  <c r="P179" i="7"/>
  <c r="L142" i="7"/>
  <c r="P142" i="7"/>
  <c r="P186" i="7"/>
  <c r="L186" i="7"/>
  <c r="P248" i="7"/>
  <c r="L248" i="7"/>
  <c r="X287" i="7"/>
  <c r="P240" i="7"/>
  <c r="L240" i="7"/>
  <c r="P254" i="7"/>
  <c r="L254" i="7"/>
  <c r="P286" i="7"/>
  <c r="L286" i="7"/>
  <c r="P307" i="7"/>
  <c r="L307" i="7"/>
  <c r="P328" i="7"/>
  <c r="L328" i="7"/>
  <c r="P360" i="7"/>
  <c r="L360" i="7"/>
  <c r="P324" i="7"/>
  <c r="L324" i="7"/>
  <c r="L342" i="7"/>
  <c r="P342" i="7"/>
  <c r="X372" i="7"/>
  <c r="P283" i="7"/>
  <c r="L283" i="7"/>
  <c r="P30" i="7"/>
  <c r="L30" i="7"/>
  <c r="P209" i="7"/>
  <c r="L209" i="7"/>
  <c r="X192" i="7"/>
  <c r="X253" i="7"/>
  <c r="X291" i="7"/>
  <c r="X376" i="7"/>
  <c r="P97" i="7"/>
  <c r="L97" i="7"/>
  <c r="P56" i="7"/>
  <c r="L56" i="7"/>
  <c r="L116" i="7"/>
  <c r="P116" i="7"/>
  <c r="P164" i="7"/>
  <c r="L164" i="7"/>
  <c r="L57" i="7"/>
  <c r="P57" i="7"/>
  <c r="L50" i="7"/>
  <c r="P50" i="7"/>
  <c r="P144" i="7"/>
  <c r="L144" i="7"/>
  <c r="L255" i="7"/>
  <c r="P255" i="7"/>
  <c r="P147" i="7"/>
  <c r="L147" i="7"/>
  <c r="P279" i="7"/>
  <c r="L279" i="7"/>
  <c r="P246" i="7"/>
  <c r="L246" i="7"/>
  <c r="P257" i="7"/>
  <c r="L257" i="7"/>
  <c r="P308" i="7"/>
  <c r="L308" i="7"/>
  <c r="P297" i="7"/>
  <c r="L297" i="7"/>
  <c r="L329" i="7"/>
  <c r="P329" i="7"/>
  <c r="L320" i="7"/>
  <c r="P320" i="7"/>
  <c r="P353" i="7"/>
  <c r="L353" i="7"/>
  <c r="P373" i="7"/>
  <c r="L373" i="7"/>
  <c r="X207" i="7"/>
  <c r="X280" i="7"/>
  <c r="P12" i="7"/>
  <c r="L12" i="7"/>
  <c r="L185" i="7"/>
  <c r="P185" i="7"/>
  <c r="P60" i="7"/>
  <c r="L60" i="7"/>
  <c r="P53" i="7"/>
  <c r="L53" i="7"/>
  <c r="L38" i="7"/>
  <c r="P38" i="7"/>
  <c r="P67" i="7"/>
  <c r="L67" i="7"/>
  <c r="P170" i="7"/>
  <c r="L170" i="7"/>
  <c r="P79" i="7"/>
  <c r="L79" i="7"/>
  <c r="P148" i="7"/>
  <c r="L148" i="7"/>
  <c r="L126" i="7"/>
  <c r="P126" i="7"/>
  <c r="P188" i="7"/>
  <c r="L188" i="7"/>
  <c r="P273" i="7"/>
  <c r="L273" i="7"/>
  <c r="X271" i="7"/>
  <c r="P249" i="7"/>
  <c r="L249" i="7"/>
  <c r="L350" i="7"/>
  <c r="P350" i="7"/>
  <c r="P359" i="7"/>
  <c r="L359" i="7"/>
  <c r="X362" i="7"/>
  <c r="P369" i="7"/>
  <c r="L369" i="7"/>
  <c r="P375" i="7"/>
  <c r="L375" i="7"/>
  <c r="P201" i="7"/>
  <c r="L201" i="7"/>
  <c r="X216" i="7"/>
  <c r="P243" i="7"/>
  <c r="L243" i="7"/>
  <c r="P48" i="7"/>
  <c r="L48" i="7"/>
  <c r="P41" i="7"/>
  <c r="L41" i="7"/>
  <c r="P52" i="7"/>
  <c r="L52" i="7"/>
  <c r="P270" i="7"/>
  <c r="L270" i="7"/>
  <c r="P221" i="7"/>
  <c r="L221" i="7"/>
  <c r="P159" i="7"/>
  <c r="L159" i="7"/>
  <c r="P191" i="7"/>
  <c r="L191" i="7"/>
  <c r="P331" i="7"/>
  <c r="L331" i="7"/>
  <c r="L29" i="7"/>
  <c r="P29" i="7"/>
  <c r="X208" i="7"/>
  <c r="P225" i="7"/>
  <c r="L225" i="7"/>
  <c r="P217" i="7"/>
  <c r="L217" i="7"/>
  <c r="X355" i="7"/>
  <c r="P18" i="7"/>
  <c r="L18" i="7"/>
  <c r="L20" i="7"/>
  <c r="P20" i="7"/>
  <c r="P70" i="7"/>
  <c r="L70" i="7"/>
  <c r="P203" i="7"/>
  <c r="L203" i="7"/>
  <c r="P95" i="7"/>
  <c r="L95" i="7"/>
  <c r="P58" i="7"/>
  <c r="L58" i="7"/>
  <c r="L161" i="7"/>
  <c r="P161" i="7"/>
  <c r="P68" i="7"/>
  <c r="L68" i="7"/>
  <c r="X234" i="7"/>
  <c r="L130" i="7"/>
  <c r="P130" i="7"/>
  <c r="L195" i="7"/>
  <c r="P195" i="7"/>
  <c r="P235" i="7"/>
  <c r="L235" i="7"/>
  <c r="L282" i="7"/>
  <c r="P282" i="7"/>
  <c r="P293" i="7"/>
  <c r="L293" i="7"/>
  <c r="P330" i="7"/>
  <c r="L330" i="7"/>
  <c r="P349" i="7"/>
  <c r="L349" i="7"/>
  <c r="X214" i="7"/>
  <c r="P26" i="7"/>
  <c r="L26" i="7"/>
  <c r="P28" i="7"/>
  <c r="L28" i="7"/>
  <c r="P36" i="7"/>
  <c r="L36" i="7"/>
  <c r="L71" i="7"/>
  <c r="P71" i="7"/>
  <c r="P72" i="7"/>
  <c r="L72" i="7"/>
  <c r="L46" i="7"/>
  <c r="P46" i="7"/>
  <c r="L100" i="7"/>
  <c r="P100" i="7"/>
  <c r="P176" i="7"/>
  <c r="L176" i="7"/>
  <c r="L108" i="7"/>
  <c r="P108" i="7"/>
  <c r="P167" i="7"/>
  <c r="L167" i="7"/>
  <c r="L134" i="7"/>
  <c r="P134" i="7"/>
  <c r="P233" i="7"/>
  <c r="L233" i="7"/>
  <c r="L290" i="7"/>
  <c r="P290" i="7"/>
  <c r="P310" i="7"/>
  <c r="L310" i="7"/>
  <c r="P300" i="7"/>
  <c r="L300" i="7"/>
  <c r="L335" i="7"/>
  <c r="P335" i="7"/>
  <c r="P346" i="7"/>
  <c r="L346" i="7"/>
  <c r="P371" i="7"/>
  <c r="L371" i="7"/>
  <c r="X149" i="7"/>
  <c r="X163" i="7"/>
  <c r="X368" i="7"/>
  <c r="X237" i="7"/>
  <c r="X13" i="7"/>
  <c r="X269" i="7"/>
  <c r="X31" i="7"/>
  <c r="X341" i="7"/>
  <c r="X252" i="7"/>
  <c r="X103" i="7"/>
  <c r="X364" i="7"/>
  <c r="X11" i="7"/>
  <c r="W72" i="7"/>
  <c r="S72" i="7"/>
  <c r="U72" i="7"/>
  <c r="Q72" i="7"/>
  <c r="V72" i="7"/>
  <c r="T72" i="7"/>
  <c r="R72" i="7"/>
  <c r="W36" i="7"/>
  <c r="S36" i="7"/>
  <c r="U36" i="7"/>
  <c r="Q36" i="7"/>
  <c r="V36" i="7"/>
  <c r="T36" i="7"/>
  <c r="R36" i="7"/>
  <c r="W26" i="7"/>
  <c r="S26" i="7"/>
  <c r="U26" i="7"/>
  <c r="Q26" i="7"/>
  <c r="R26" i="7"/>
  <c r="V26" i="7"/>
  <c r="T26" i="7"/>
  <c r="V349" i="7"/>
  <c r="R349" i="7"/>
  <c r="T349" i="7"/>
  <c r="S349" i="7"/>
  <c r="U349" i="7"/>
  <c r="Q349" i="7"/>
  <c r="W349" i="7"/>
  <c r="T293" i="7"/>
  <c r="V293" i="7"/>
  <c r="R293" i="7"/>
  <c r="S293" i="7"/>
  <c r="W293" i="7"/>
  <c r="Q293" i="7"/>
  <c r="U293" i="7"/>
  <c r="W235" i="7"/>
  <c r="S235" i="7"/>
  <c r="V235" i="7"/>
  <c r="Q235" i="7"/>
  <c r="T235" i="7"/>
  <c r="U235" i="7"/>
  <c r="R235" i="7"/>
  <c r="U161" i="7"/>
  <c r="Q161" i="7"/>
  <c r="W161" i="7"/>
  <c r="S161" i="7"/>
  <c r="T161" i="7"/>
  <c r="V161" i="7"/>
  <c r="R161" i="7"/>
  <c r="W225" i="7"/>
  <c r="S225" i="7"/>
  <c r="R225" i="7"/>
  <c r="U225" i="7"/>
  <c r="T225" i="7"/>
  <c r="V225" i="7"/>
  <c r="Q225" i="7"/>
  <c r="U191" i="7"/>
  <c r="Q191" i="7"/>
  <c r="W191" i="7"/>
  <c r="S191" i="7"/>
  <c r="T191" i="7"/>
  <c r="V191" i="7"/>
  <c r="R191" i="7"/>
  <c r="W221" i="7"/>
  <c r="S221" i="7"/>
  <c r="U221" i="7"/>
  <c r="R221" i="7"/>
  <c r="V221" i="7"/>
  <c r="Q221" i="7"/>
  <c r="T221" i="7"/>
  <c r="W52" i="7"/>
  <c r="S52" i="7"/>
  <c r="U52" i="7"/>
  <c r="Q52" i="7"/>
  <c r="V52" i="7"/>
  <c r="T52" i="7"/>
  <c r="R52" i="7"/>
  <c r="W48" i="7"/>
  <c r="S48" i="7"/>
  <c r="U48" i="7"/>
  <c r="Q48" i="7"/>
  <c r="V48" i="7"/>
  <c r="T48" i="7"/>
  <c r="R48" i="7"/>
  <c r="W243" i="7"/>
  <c r="S243" i="7"/>
  <c r="V243" i="7"/>
  <c r="Q243" i="7"/>
  <c r="T243" i="7"/>
  <c r="U243" i="7"/>
  <c r="R243" i="7"/>
  <c r="W126" i="7"/>
  <c r="S126" i="7"/>
  <c r="U126" i="7"/>
  <c r="Q126" i="7"/>
  <c r="R126" i="7"/>
  <c r="V126" i="7"/>
  <c r="T126" i="7"/>
  <c r="W148" i="7"/>
  <c r="S148" i="7"/>
  <c r="U148" i="7"/>
  <c r="Q148" i="7"/>
  <c r="V148" i="7"/>
  <c r="T148" i="7"/>
  <c r="R148" i="7"/>
  <c r="W170" i="7"/>
  <c r="S170" i="7"/>
  <c r="U170" i="7"/>
  <c r="Q170" i="7"/>
  <c r="R170" i="7"/>
  <c r="V170" i="7"/>
  <c r="T170" i="7"/>
  <c r="W60" i="7"/>
  <c r="S60" i="7"/>
  <c r="U60" i="7"/>
  <c r="Q60" i="7"/>
  <c r="V60" i="7"/>
  <c r="T60" i="7"/>
  <c r="R60" i="7"/>
  <c r="W12" i="7"/>
  <c r="S12" i="7"/>
  <c r="U12" i="7"/>
  <c r="Q12" i="7"/>
  <c r="V12" i="7"/>
  <c r="T12" i="7"/>
  <c r="R12" i="7"/>
  <c r="W320" i="7"/>
  <c r="S320" i="7"/>
  <c r="U320" i="7"/>
  <c r="R320" i="7"/>
  <c r="V320" i="7"/>
  <c r="Q320" i="7"/>
  <c r="T320" i="7"/>
  <c r="W255" i="7"/>
  <c r="S255" i="7"/>
  <c r="T255" i="7"/>
  <c r="V255" i="7"/>
  <c r="Q255" i="7"/>
  <c r="R255" i="7"/>
  <c r="U255" i="7"/>
  <c r="X255" i="7"/>
  <c r="W50" i="7"/>
  <c r="S50" i="7"/>
  <c r="U50" i="7"/>
  <c r="Q50" i="7"/>
  <c r="R50" i="7"/>
  <c r="V50" i="7"/>
  <c r="T50" i="7"/>
  <c r="U360" i="7"/>
  <c r="Q360" i="7"/>
  <c r="T360" i="7"/>
  <c r="W360" i="7"/>
  <c r="R360" i="7"/>
  <c r="V360" i="7"/>
  <c r="S360" i="7"/>
  <c r="U307" i="7"/>
  <c r="Q307" i="7"/>
  <c r="T307" i="7"/>
  <c r="W307" i="7"/>
  <c r="R307" i="7"/>
  <c r="V307" i="7"/>
  <c r="S307" i="7"/>
  <c r="U254" i="7"/>
  <c r="Q254" i="7"/>
  <c r="W254" i="7"/>
  <c r="R254" i="7"/>
  <c r="T254" i="7"/>
  <c r="V254" i="7"/>
  <c r="S254" i="7"/>
  <c r="W142" i="7"/>
  <c r="S142" i="7"/>
  <c r="U142" i="7"/>
  <c r="Q142" i="7"/>
  <c r="R142" i="7"/>
  <c r="V142" i="7"/>
  <c r="T142" i="7"/>
  <c r="W92" i="7"/>
  <c r="S92" i="7"/>
  <c r="U92" i="7"/>
  <c r="Q92" i="7"/>
  <c r="V92" i="7"/>
  <c r="T92" i="7"/>
  <c r="R92" i="7"/>
  <c r="U157" i="7"/>
  <c r="Q157" i="7"/>
  <c r="W157" i="7"/>
  <c r="S157" i="7"/>
  <c r="T157" i="7"/>
  <c r="V157" i="7"/>
  <c r="R157" i="7"/>
  <c r="W124" i="7"/>
  <c r="S124" i="7"/>
  <c r="U124" i="7"/>
  <c r="Q124" i="7"/>
  <c r="V124" i="7"/>
  <c r="T124" i="7"/>
  <c r="R124" i="7"/>
  <c r="U339" i="7"/>
  <c r="Q339" i="7"/>
  <c r="V339" i="7"/>
  <c r="S339" i="7"/>
  <c r="T339" i="7"/>
  <c r="W339" i="7"/>
  <c r="R339" i="7"/>
  <c r="W262" i="7"/>
  <c r="S262" i="7"/>
  <c r="U262" i="7"/>
  <c r="Q262" i="7"/>
  <c r="T262" i="7"/>
  <c r="R262" i="7"/>
  <c r="V262" i="7"/>
  <c r="U175" i="7"/>
  <c r="Q175" i="7"/>
  <c r="W175" i="7"/>
  <c r="S175" i="7"/>
  <c r="T175" i="7"/>
  <c r="V175" i="7"/>
  <c r="R175" i="7"/>
  <c r="U19" i="7"/>
  <c r="Q19" i="7"/>
  <c r="W19" i="7"/>
  <c r="S19" i="7"/>
  <c r="T19" i="7"/>
  <c r="R19" i="7"/>
  <c r="V19" i="7"/>
  <c r="U77" i="7"/>
  <c r="Q77" i="7"/>
  <c r="W77" i="7"/>
  <c r="S77" i="7"/>
  <c r="V77" i="7"/>
  <c r="T77" i="7"/>
  <c r="R77" i="7"/>
  <c r="W213" i="7"/>
  <c r="S213" i="7"/>
  <c r="U213" i="7"/>
  <c r="R213" i="7"/>
  <c r="Q213" i="7"/>
  <c r="V213" i="7"/>
  <c r="T213" i="7"/>
  <c r="U125" i="7"/>
  <c r="Q125" i="7"/>
  <c r="W125" i="7"/>
  <c r="S125" i="7"/>
  <c r="V125" i="7"/>
  <c r="T125" i="7"/>
  <c r="R125" i="7"/>
  <c r="W219" i="7"/>
  <c r="S219" i="7"/>
  <c r="V219" i="7"/>
  <c r="Q219" i="7"/>
  <c r="T219" i="7"/>
  <c r="R219" i="7"/>
  <c r="U219" i="7"/>
  <c r="X219" i="7"/>
  <c r="V346" i="7"/>
  <c r="R346" i="7"/>
  <c r="T346" i="7"/>
  <c r="Q346" i="7"/>
  <c r="U346" i="7"/>
  <c r="S346" i="7"/>
  <c r="W346" i="7"/>
  <c r="W310" i="7"/>
  <c r="S310" i="7"/>
  <c r="U310" i="7"/>
  <c r="R310" i="7"/>
  <c r="T310" i="7"/>
  <c r="Q310" i="7"/>
  <c r="V310" i="7"/>
  <c r="W233" i="7"/>
  <c r="S233" i="7"/>
  <c r="R233" i="7"/>
  <c r="U233" i="7"/>
  <c r="T233" i="7"/>
  <c r="V233" i="7"/>
  <c r="Q233" i="7"/>
  <c r="W46" i="7"/>
  <c r="S46" i="7"/>
  <c r="U46" i="7"/>
  <c r="Q46" i="7"/>
  <c r="R46" i="7"/>
  <c r="V46" i="7"/>
  <c r="T46" i="7"/>
  <c r="U71" i="7"/>
  <c r="Q71" i="7"/>
  <c r="W71" i="7"/>
  <c r="S71" i="7"/>
  <c r="T71" i="7"/>
  <c r="R71" i="7"/>
  <c r="V71" i="7"/>
  <c r="V282" i="7"/>
  <c r="R282" i="7"/>
  <c r="T282" i="7"/>
  <c r="S282" i="7"/>
  <c r="W282" i="7"/>
  <c r="U282" i="7"/>
  <c r="Q282" i="7"/>
  <c r="U195" i="7"/>
  <c r="Q195" i="7"/>
  <c r="W195" i="7"/>
  <c r="S195" i="7"/>
  <c r="T195" i="7"/>
  <c r="V195" i="7"/>
  <c r="R195" i="7"/>
  <c r="U95" i="7"/>
  <c r="Q95" i="7"/>
  <c r="W95" i="7"/>
  <c r="S95" i="7"/>
  <c r="T95" i="7"/>
  <c r="R95" i="7"/>
  <c r="V95" i="7"/>
  <c r="W70" i="7"/>
  <c r="S70" i="7"/>
  <c r="U70" i="7"/>
  <c r="Q70" i="7"/>
  <c r="R70" i="7"/>
  <c r="V70" i="7"/>
  <c r="T70" i="7"/>
  <c r="W18" i="7"/>
  <c r="S18" i="7"/>
  <c r="U18" i="7"/>
  <c r="Q18" i="7"/>
  <c r="R18" i="7"/>
  <c r="V18" i="7"/>
  <c r="T18" i="7"/>
  <c r="W217" i="7"/>
  <c r="S217" i="7"/>
  <c r="R217" i="7"/>
  <c r="U217" i="7"/>
  <c r="T217" i="7"/>
  <c r="Q217" i="7"/>
  <c r="V217" i="7"/>
  <c r="W375" i="7"/>
  <c r="S375" i="7"/>
  <c r="V375" i="7"/>
  <c r="R375" i="7"/>
  <c r="Q375" i="7"/>
  <c r="U375" i="7"/>
  <c r="T375" i="7"/>
  <c r="T273" i="7"/>
  <c r="V273" i="7"/>
  <c r="R273" i="7"/>
  <c r="S273" i="7"/>
  <c r="W273" i="7"/>
  <c r="Q273" i="7"/>
  <c r="U273" i="7"/>
  <c r="U185" i="7"/>
  <c r="Q185" i="7"/>
  <c r="W185" i="7"/>
  <c r="S185" i="7"/>
  <c r="T185" i="7"/>
  <c r="V185" i="7"/>
  <c r="R185" i="7"/>
  <c r="W373" i="7"/>
  <c r="S373" i="7"/>
  <c r="V373" i="7"/>
  <c r="R373" i="7"/>
  <c r="T373" i="7"/>
  <c r="U373" i="7"/>
  <c r="Q373" i="7"/>
  <c r="T297" i="7"/>
  <c r="V297" i="7"/>
  <c r="R297" i="7"/>
  <c r="S297" i="7"/>
  <c r="W297" i="7"/>
  <c r="Q297" i="7"/>
  <c r="U297" i="7"/>
  <c r="W257" i="7"/>
  <c r="S257" i="7"/>
  <c r="R257" i="7"/>
  <c r="U257" i="7"/>
  <c r="T257" i="7"/>
  <c r="V257" i="7"/>
  <c r="Q257" i="7"/>
  <c r="T279" i="7"/>
  <c r="V279" i="7"/>
  <c r="R279" i="7"/>
  <c r="S279" i="7"/>
  <c r="W279" i="7"/>
  <c r="Q279" i="7"/>
  <c r="U279" i="7"/>
  <c r="W164" i="7"/>
  <c r="S164" i="7"/>
  <c r="U164" i="7"/>
  <c r="Q164" i="7"/>
  <c r="V164" i="7"/>
  <c r="R164" i="7"/>
  <c r="T164" i="7"/>
  <c r="W56" i="7"/>
  <c r="S56" i="7"/>
  <c r="U56" i="7"/>
  <c r="Q56" i="7"/>
  <c r="V56" i="7"/>
  <c r="R56" i="7"/>
  <c r="T56" i="7"/>
  <c r="X56" i="7"/>
  <c r="T283" i="7"/>
  <c r="V283" i="7"/>
  <c r="R283" i="7"/>
  <c r="S283" i="7"/>
  <c r="W283" i="7"/>
  <c r="Q283" i="7"/>
  <c r="U283" i="7"/>
  <c r="U248" i="7"/>
  <c r="Q248" i="7"/>
  <c r="V248" i="7"/>
  <c r="S248" i="7"/>
  <c r="T248" i="7"/>
  <c r="R248" i="7"/>
  <c r="W248" i="7"/>
  <c r="W247" i="7"/>
  <c r="S247" i="7"/>
  <c r="T247" i="7"/>
  <c r="V247" i="7"/>
  <c r="Q247" i="7"/>
  <c r="R247" i="7"/>
  <c r="U247" i="7"/>
  <c r="T352" i="7"/>
  <c r="V352" i="7"/>
  <c r="R352" i="7"/>
  <c r="S352" i="7"/>
  <c r="W352" i="7"/>
  <c r="Q352" i="7"/>
  <c r="U352" i="7"/>
  <c r="W316" i="7"/>
  <c r="S316" i="7"/>
  <c r="V316" i="7"/>
  <c r="Q316" i="7"/>
  <c r="T316" i="7"/>
  <c r="R316" i="7"/>
  <c r="U316" i="7"/>
  <c r="U171" i="7"/>
  <c r="Q171" i="7"/>
  <c r="W171" i="7"/>
  <c r="S171" i="7"/>
  <c r="T171" i="7"/>
  <c r="V171" i="7"/>
  <c r="R171" i="7"/>
  <c r="W62" i="7"/>
  <c r="S62" i="7"/>
  <c r="U62" i="7"/>
  <c r="Q62" i="7"/>
  <c r="R62" i="7"/>
  <c r="V62" i="7"/>
  <c r="T62" i="7"/>
  <c r="W154" i="7"/>
  <c r="S154" i="7"/>
  <c r="U154" i="7"/>
  <c r="Q154" i="7"/>
  <c r="R154" i="7"/>
  <c r="V154" i="7"/>
  <c r="T154" i="7"/>
  <c r="U325" i="7"/>
  <c r="Q325" i="7"/>
  <c r="T325" i="7"/>
  <c r="W325" i="7"/>
  <c r="R325" i="7"/>
  <c r="S325" i="7"/>
  <c r="V325" i="7"/>
  <c r="U319" i="7"/>
  <c r="Q319" i="7"/>
  <c r="S319" i="7"/>
  <c r="V319" i="7"/>
  <c r="R319" i="7"/>
  <c r="W319" i="7"/>
  <c r="T319" i="7"/>
  <c r="U189" i="7"/>
  <c r="Q189" i="7"/>
  <c r="W189" i="7"/>
  <c r="S189" i="7"/>
  <c r="T189" i="7"/>
  <c r="V189" i="7"/>
  <c r="R189" i="7"/>
  <c r="W42" i="7"/>
  <c r="S42" i="7"/>
  <c r="U42" i="7"/>
  <c r="Q42" i="7"/>
  <c r="R42" i="7"/>
  <c r="V42" i="7"/>
  <c r="T42" i="7"/>
  <c r="U263" i="7"/>
  <c r="Q263" i="7"/>
  <c r="W263" i="7"/>
  <c r="S263" i="7"/>
  <c r="R263" i="7"/>
  <c r="V263" i="7"/>
  <c r="T263" i="7"/>
  <c r="U335" i="7"/>
  <c r="Q335" i="7"/>
  <c r="S335" i="7"/>
  <c r="V335" i="7"/>
  <c r="R335" i="7"/>
  <c r="W335" i="7"/>
  <c r="T335" i="7"/>
  <c r="V300" i="7"/>
  <c r="R300" i="7"/>
  <c r="T300" i="7"/>
  <c r="S300" i="7"/>
  <c r="W300" i="7"/>
  <c r="U300" i="7"/>
  <c r="Q300" i="7"/>
  <c r="V290" i="7"/>
  <c r="R290" i="7"/>
  <c r="T290" i="7"/>
  <c r="S290" i="7"/>
  <c r="W290" i="7"/>
  <c r="U290" i="7"/>
  <c r="Q290" i="7"/>
  <c r="U167" i="7"/>
  <c r="Q167" i="7"/>
  <c r="W167" i="7"/>
  <c r="S167" i="7"/>
  <c r="T167" i="7"/>
  <c r="V167" i="7"/>
  <c r="R167" i="7"/>
  <c r="W176" i="7"/>
  <c r="S176" i="7"/>
  <c r="U176" i="7"/>
  <c r="Q176" i="7"/>
  <c r="V176" i="7"/>
  <c r="R176" i="7"/>
  <c r="T176" i="7"/>
  <c r="W28" i="7"/>
  <c r="S28" i="7"/>
  <c r="U28" i="7"/>
  <c r="Q28" i="7"/>
  <c r="V28" i="7"/>
  <c r="T28" i="7"/>
  <c r="R28" i="7"/>
  <c r="W330" i="7"/>
  <c r="S330" i="7"/>
  <c r="T330" i="7"/>
  <c r="V330" i="7"/>
  <c r="Q330" i="7"/>
  <c r="R330" i="7"/>
  <c r="U330" i="7"/>
  <c r="W20" i="7"/>
  <c r="S20" i="7"/>
  <c r="U20" i="7"/>
  <c r="Q20" i="7"/>
  <c r="V20" i="7"/>
  <c r="T20" i="7"/>
  <c r="R20" i="7"/>
  <c r="U331" i="7"/>
  <c r="Q331" i="7"/>
  <c r="V331" i="7"/>
  <c r="S331" i="7"/>
  <c r="T331" i="7"/>
  <c r="R331" i="7"/>
  <c r="W331" i="7"/>
  <c r="U159" i="7"/>
  <c r="Q159" i="7"/>
  <c r="W159" i="7"/>
  <c r="S159" i="7"/>
  <c r="T159" i="7"/>
  <c r="V159" i="7"/>
  <c r="R159" i="7"/>
  <c r="V270" i="7"/>
  <c r="R270" i="7"/>
  <c r="T270" i="7"/>
  <c r="S270" i="7"/>
  <c r="W270" i="7"/>
  <c r="U270" i="7"/>
  <c r="Q270" i="7"/>
  <c r="U41" i="7"/>
  <c r="Q41" i="7"/>
  <c r="W41" i="7"/>
  <c r="S41" i="7"/>
  <c r="V41" i="7"/>
  <c r="T41" i="7"/>
  <c r="R41" i="7"/>
  <c r="W359" i="7"/>
  <c r="S359" i="7"/>
  <c r="R359" i="7"/>
  <c r="U359" i="7"/>
  <c r="V359" i="7"/>
  <c r="Q359" i="7"/>
  <c r="T359" i="7"/>
  <c r="W249" i="7"/>
  <c r="S249" i="7"/>
  <c r="R249" i="7"/>
  <c r="U249" i="7"/>
  <c r="T249" i="7"/>
  <c r="Q249" i="7"/>
  <c r="V249" i="7"/>
  <c r="U79" i="7"/>
  <c r="Q79" i="7"/>
  <c r="W79" i="7"/>
  <c r="S79" i="7"/>
  <c r="T79" i="7"/>
  <c r="R79" i="7"/>
  <c r="V79" i="7"/>
  <c r="U67" i="7"/>
  <c r="Q67" i="7"/>
  <c r="W67" i="7"/>
  <c r="S67" i="7"/>
  <c r="T67" i="7"/>
  <c r="R67" i="7"/>
  <c r="V67" i="7"/>
  <c r="U53" i="7"/>
  <c r="Q53" i="7"/>
  <c r="W53" i="7"/>
  <c r="S53" i="7"/>
  <c r="V53" i="7"/>
  <c r="T53" i="7"/>
  <c r="R53" i="7"/>
  <c r="U329" i="7"/>
  <c r="Q329" i="7"/>
  <c r="W329" i="7"/>
  <c r="R329" i="7"/>
  <c r="T329" i="7"/>
  <c r="V329" i="7"/>
  <c r="S329" i="7"/>
  <c r="U57" i="7"/>
  <c r="Q57" i="7"/>
  <c r="W57" i="7"/>
  <c r="S57" i="7"/>
  <c r="V57" i="7"/>
  <c r="T57" i="7"/>
  <c r="R57" i="7"/>
  <c r="W116" i="7"/>
  <c r="S116" i="7"/>
  <c r="U116" i="7"/>
  <c r="Q116" i="7"/>
  <c r="V116" i="7"/>
  <c r="T116" i="7"/>
  <c r="R116" i="7"/>
  <c r="W324" i="7"/>
  <c r="S324" i="7"/>
  <c r="R324" i="7"/>
  <c r="U324" i="7"/>
  <c r="T324" i="7"/>
  <c r="V324" i="7"/>
  <c r="Q324" i="7"/>
  <c r="W328" i="7"/>
  <c r="S328" i="7"/>
  <c r="U328" i="7"/>
  <c r="R328" i="7"/>
  <c r="Q328" i="7"/>
  <c r="V328" i="7"/>
  <c r="T328" i="7"/>
  <c r="V286" i="7"/>
  <c r="R286" i="7"/>
  <c r="T286" i="7"/>
  <c r="S286" i="7"/>
  <c r="W286" i="7"/>
  <c r="U286" i="7"/>
  <c r="Q286" i="7"/>
  <c r="U240" i="7"/>
  <c r="Q240" i="7"/>
  <c r="V240" i="7"/>
  <c r="S240" i="7"/>
  <c r="T240" i="7"/>
  <c r="W240" i="7"/>
  <c r="R240" i="7"/>
  <c r="U179" i="7"/>
  <c r="Q179" i="7"/>
  <c r="W179" i="7"/>
  <c r="S179" i="7"/>
  <c r="T179" i="7"/>
  <c r="V179" i="7"/>
  <c r="R179" i="7"/>
  <c r="W54" i="7"/>
  <c r="S54" i="7"/>
  <c r="U54" i="7"/>
  <c r="Q54" i="7"/>
  <c r="R54" i="7"/>
  <c r="V54" i="7"/>
  <c r="T54" i="7"/>
  <c r="U354" i="7"/>
  <c r="Q354" i="7"/>
  <c r="S354" i="7"/>
  <c r="V354" i="7"/>
  <c r="T354" i="7"/>
  <c r="R354" i="7"/>
  <c r="W354" i="7"/>
  <c r="W162" i="7"/>
  <c r="S162" i="7"/>
  <c r="U162" i="7"/>
  <c r="Q162" i="7"/>
  <c r="R162" i="7"/>
  <c r="V162" i="7"/>
  <c r="T162" i="7"/>
  <c r="U173" i="7"/>
  <c r="Q173" i="7"/>
  <c r="W173" i="7"/>
  <c r="S173" i="7"/>
  <c r="T173" i="7"/>
  <c r="V173" i="7"/>
  <c r="R173" i="7"/>
  <c r="W66" i="7"/>
  <c r="S66" i="7"/>
  <c r="U66" i="7"/>
  <c r="Q66" i="7"/>
  <c r="R66" i="7"/>
  <c r="V66" i="7"/>
  <c r="T66" i="7"/>
  <c r="V265" i="7"/>
  <c r="R265" i="7"/>
  <c r="S265" i="7"/>
  <c r="U265" i="7"/>
  <c r="W265" i="7"/>
  <c r="Q265" i="7"/>
  <c r="T265" i="7"/>
  <c r="W40" i="7"/>
  <c r="S40" i="7"/>
  <c r="U40" i="7"/>
  <c r="Q40" i="7"/>
  <c r="V40" i="7"/>
  <c r="T40" i="7"/>
  <c r="R40" i="7"/>
  <c r="W34" i="7"/>
  <c r="S34" i="7"/>
  <c r="U34" i="7"/>
  <c r="Q34" i="7"/>
  <c r="R34" i="7"/>
  <c r="V34" i="7"/>
  <c r="T34" i="7"/>
  <c r="W332" i="7"/>
  <c r="S332" i="7"/>
  <c r="R332" i="7"/>
  <c r="U332" i="7"/>
  <c r="T332" i="7"/>
  <c r="Q332" i="7"/>
  <c r="V332" i="7"/>
  <c r="U21" i="7"/>
  <c r="Q21" i="7"/>
  <c r="W21" i="7"/>
  <c r="S21" i="7"/>
  <c r="V21" i="7"/>
  <c r="T21" i="7"/>
  <c r="R21" i="7"/>
  <c r="U133" i="7"/>
  <c r="Q133" i="7"/>
  <c r="W133" i="7"/>
  <c r="S133" i="7"/>
  <c r="V133" i="7"/>
  <c r="T133" i="7"/>
  <c r="R133" i="7"/>
  <c r="U87" i="7"/>
  <c r="Q87" i="7"/>
  <c r="W87" i="7"/>
  <c r="S87" i="7"/>
  <c r="T87" i="7"/>
  <c r="R87" i="7"/>
  <c r="V87" i="7"/>
  <c r="W22" i="7"/>
  <c r="S22" i="7"/>
  <c r="U22" i="7"/>
  <c r="Q22" i="7"/>
  <c r="R22" i="7"/>
  <c r="V22" i="7"/>
  <c r="T22" i="7"/>
  <c r="U236" i="7"/>
  <c r="Q236" i="7"/>
  <c r="S236" i="7"/>
  <c r="V236" i="7"/>
  <c r="R236" i="7"/>
  <c r="W236" i="7"/>
  <c r="T236" i="7"/>
  <c r="W215" i="7"/>
  <c r="S215" i="7"/>
  <c r="T215" i="7"/>
  <c r="V215" i="7"/>
  <c r="Q215" i="7"/>
  <c r="R215" i="7"/>
  <c r="U215" i="7"/>
  <c r="W199" i="7"/>
  <c r="S199" i="7"/>
  <c r="T199" i="7"/>
  <c r="V199" i="7"/>
  <c r="Q199" i="7"/>
  <c r="R199" i="7"/>
  <c r="U199" i="7"/>
  <c r="W371" i="7"/>
  <c r="S371" i="7"/>
  <c r="V371" i="7"/>
  <c r="R371" i="7"/>
  <c r="U371" i="7"/>
  <c r="Q371" i="7"/>
  <c r="T371" i="7"/>
  <c r="W134" i="7"/>
  <c r="S134" i="7"/>
  <c r="U134" i="7"/>
  <c r="Q134" i="7"/>
  <c r="R134" i="7"/>
  <c r="V134" i="7"/>
  <c r="T134" i="7"/>
  <c r="W108" i="7"/>
  <c r="S108" i="7"/>
  <c r="U108" i="7"/>
  <c r="Q108" i="7"/>
  <c r="V108" i="7"/>
  <c r="T108" i="7"/>
  <c r="R108" i="7"/>
  <c r="W100" i="7"/>
  <c r="S100" i="7"/>
  <c r="U100" i="7"/>
  <c r="Q100" i="7"/>
  <c r="V100" i="7"/>
  <c r="T100" i="7"/>
  <c r="R100" i="7"/>
  <c r="W130" i="7"/>
  <c r="S130" i="7"/>
  <c r="U130" i="7"/>
  <c r="Q130" i="7"/>
  <c r="R130" i="7"/>
  <c r="V130" i="7"/>
  <c r="T130" i="7"/>
  <c r="W68" i="7"/>
  <c r="S68" i="7"/>
  <c r="U68" i="7"/>
  <c r="Q68" i="7"/>
  <c r="V68" i="7"/>
  <c r="T68" i="7"/>
  <c r="R68" i="7"/>
  <c r="W58" i="7"/>
  <c r="S58" i="7"/>
  <c r="U58" i="7"/>
  <c r="Q58" i="7"/>
  <c r="R58" i="7"/>
  <c r="V58" i="7"/>
  <c r="T58" i="7"/>
  <c r="W203" i="7"/>
  <c r="S203" i="7"/>
  <c r="V203" i="7"/>
  <c r="Q203" i="7"/>
  <c r="T203" i="7"/>
  <c r="U203" i="7"/>
  <c r="R203" i="7"/>
  <c r="U29" i="7"/>
  <c r="Q29" i="7"/>
  <c r="W29" i="7"/>
  <c r="S29" i="7"/>
  <c r="V29" i="7"/>
  <c r="T29" i="7"/>
  <c r="R29" i="7"/>
  <c r="W201" i="7"/>
  <c r="S201" i="7"/>
  <c r="R201" i="7"/>
  <c r="U201" i="7"/>
  <c r="T201" i="7"/>
  <c r="V201" i="7"/>
  <c r="Q201" i="7"/>
  <c r="W369" i="7"/>
  <c r="S369" i="7"/>
  <c r="V369" i="7"/>
  <c r="R369" i="7"/>
  <c r="T369" i="7"/>
  <c r="Q369" i="7"/>
  <c r="U369" i="7"/>
  <c r="T350" i="7"/>
  <c r="V350" i="7"/>
  <c r="R350" i="7"/>
  <c r="S350" i="7"/>
  <c r="Q350" i="7"/>
  <c r="W350" i="7"/>
  <c r="U350" i="7"/>
  <c r="W188" i="7"/>
  <c r="S188" i="7"/>
  <c r="U188" i="7"/>
  <c r="Q188" i="7"/>
  <c r="V188" i="7"/>
  <c r="R188" i="7"/>
  <c r="T188" i="7"/>
  <c r="W38" i="7"/>
  <c r="S38" i="7"/>
  <c r="U38" i="7"/>
  <c r="Q38" i="7"/>
  <c r="R38" i="7"/>
  <c r="V38" i="7"/>
  <c r="T38" i="7"/>
  <c r="W353" i="7"/>
  <c r="V353" i="7"/>
  <c r="R353" i="7"/>
  <c r="T353" i="7"/>
  <c r="S353" i="7"/>
  <c r="U353" i="7"/>
  <c r="Q353" i="7"/>
  <c r="X353" i="7"/>
  <c r="W308" i="7"/>
  <c r="S308" i="7"/>
  <c r="V308" i="7"/>
  <c r="Q308" i="7"/>
  <c r="T308" i="7"/>
  <c r="R308" i="7"/>
  <c r="U308" i="7"/>
  <c r="U246" i="7"/>
  <c r="Q246" i="7"/>
  <c r="W246" i="7"/>
  <c r="R246" i="7"/>
  <c r="T246" i="7"/>
  <c r="V246" i="7"/>
  <c r="S246" i="7"/>
  <c r="U147" i="7"/>
  <c r="Q147" i="7"/>
  <c r="W147" i="7"/>
  <c r="S147" i="7"/>
  <c r="T147" i="7"/>
  <c r="R147" i="7"/>
  <c r="V147" i="7"/>
  <c r="W144" i="7"/>
  <c r="S144" i="7"/>
  <c r="U144" i="7"/>
  <c r="Q144" i="7"/>
  <c r="V144" i="7"/>
  <c r="T144" i="7"/>
  <c r="R144" i="7"/>
  <c r="U97" i="7"/>
  <c r="Q97" i="7"/>
  <c r="W97" i="7"/>
  <c r="S97" i="7"/>
  <c r="V97" i="7"/>
  <c r="T97" i="7"/>
  <c r="R97" i="7"/>
  <c r="W209" i="7"/>
  <c r="S209" i="7"/>
  <c r="R209" i="7"/>
  <c r="U209" i="7"/>
  <c r="T209" i="7"/>
  <c r="V209" i="7"/>
  <c r="Q209" i="7"/>
  <c r="W30" i="7"/>
  <c r="S30" i="7"/>
  <c r="U30" i="7"/>
  <c r="Q30" i="7"/>
  <c r="R30" i="7"/>
  <c r="V30" i="7"/>
  <c r="T30" i="7"/>
  <c r="V342" i="7"/>
  <c r="R342" i="7"/>
  <c r="T342" i="7"/>
  <c r="U342" i="7"/>
  <c r="Q342" i="7"/>
  <c r="W342" i="7"/>
  <c r="S342" i="7"/>
  <c r="W186" i="7"/>
  <c r="S186" i="7"/>
  <c r="U186" i="7"/>
  <c r="Q186" i="7"/>
  <c r="R186" i="7"/>
  <c r="V186" i="7"/>
  <c r="T186" i="7"/>
  <c r="W44" i="7"/>
  <c r="S44" i="7"/>
  <c r="U44" i="7"/>
  <c r="Q44" i="7"/>
  <c r="V44" i="7"/>
  <c r="T44" i="7"/>
  <c r="R44" i="7"/>
  <c r="W14" i="7"/>
  <c r="S14" i="7"/>
  <c r="U14" i="7"/>
  <c r="Q14" i="7"/>
  <c r="R14" i="7"/>
  <c r="V14" i="7"/>
  <c r="T14" i="7"/>
  <c r="W138" i="7"/>
  <c r="S138" i="7"/>
  <c r="U138" i="7"/>
  <c r="Q138" i="7"/>
  <c r="R138" i="7"/>
  <c r="V138" i="7"/>
  <c r="T138" i="7"/>
  <c r="U169" i="7"/>
  <c r="Q169" i="7"/>
  <c r="W169" i="7"/>
  <c r="S169" i="7"/>
  <c r="T169" i="7"/>
  <c r="V169" i="7"/>
  <c r="R169" i="7"/>
  <c r="T343" i="7"/>
  <c r="V343" i="7"/>
  <c r="Q343" i="7"/>
  <c r="U343" i="7"/>
  <c r="R343" i="7"/>
  <c r="S343" i="7"/>
  <c r="W343" i="7"/>
  <c r="W259" i="7"/>
  <c r="S259" i="7"/>
  <c r="V259" i="7"/>
  <c r="Q259" i="7"/>
  <c r="T259" i="7"/>
  <c r="U259" i="7"/>
  <c r="R259" i="7"/>
  <c r="U69" i="7"/>
  <c r="Q69" i="7"/>
  <c r="W69" i="7"/>
  <c r="S69" i="7"/>
  <c r="V69" i="7"/>
  <c r="T69" i="7"/>
  <c r="R69" i="7"/>
  <c r="W363" i="7"/>
  <c r="S363" i="7"/>
  <c r="V363" i="7"/>
  <c r="R363" i="7"/>
  <c r="U363" i="7"/>
  <c r="Q363" i="7"/>
  <c r="T363" i="7"/>
  <c r="V344" i="7"/>
  <c r="R344" i="7"/>
  <c r="W344" i="7"/>
  <c r="Q344" i="7"/>
  <c r="T344" i="7"/>
  <c r="U344" i="7"/>
  <c r="S344" i="7"/>
  <c r="W306" i="7"/>
  <c r="S306" i="7"/>
  <c r="R306" i="7"/>
  <c r="U306" i="7"/>
  <c r="V306" i="7"/>
  <c r="Q306" i="7"/>
  <c r="T306" i="7"/>
  <c r="U153" i="7"/>
  <c r="Q153" i="7"/>
  <c r="W153" i="7"/>
  <c r="S153" i="7"/>
  <c r="T153" i="7"/>
  <c r="V153" i="7"/>
  <c r="R153" i="7"/>
  <c r="W168" i="7"/>
  <c r="S168" i="7"/>
  <c r="U168" i="7"/>
  <c r="Q168" i="7"/>
  <c r="V168" i="7"/>
  <c r="R168" i="7"/>
  <c r="T168" i="7"/>
  <c r="X272" i="7"/>
  <c r="X122" i="7"/>
  <c r="X94" i="7"/>
  <c r="X305" i="7"/>
  <c r="X123" i="7"/>
  <c r="X351" i="7"/>
  <c r="X104" i="7"/>
  <c r="X284" i="7"/>
  <c r="X146" i="7"/>
  <c r="X113" i="7"/>
  <c r="X127" i="7"/>
  <c r="X61" i="7"/>
  <c r="X187" i="7"/>
  <c r="X304" i="7"/>
  <c r="X222" i="7"/>
  <c r="X120" i="7"/>
  <c r="X23" i="7"/>
  <c r="X370" i="7"/>
  <c r="X83" i="7"/>
  <c r="X165" i="7"/>
  <c r="X345" i="7"/>
  <c r="X241" i="7"/>
  <c r="X197" i="7"/>
  <c r="X145" i="7"/>
  <c r="X73" i="7"/>
  <c r="X365" i="7"/>
  <c r="X295" i="7"/>
  <c r="X340" i="7"/>
  <c r="X220" i="7"/>
  <c r="X156" i="7"/>
  <c r="X32" i="7"/>
  <c r="X238" i="7"/>
  <c r="X258" i="7"/>
  <c r="X86" i="7"/>
  <c r="X264" i="7"/>
  <c r="X268" i="7"/>
  <c r="X137" i="7"/>
  <c r="X338" i="7"/>
  <c r="X91" i="7"/>
  <c r="X17" i="7"/>
  <c r="X119" i="7"/>
  <c r="X139" i="7"/>
  <c r="X75" i="7"/>
  <c r="X302" i="7"/>
  <c r="X367" i="7"/>
  <c r="X102" i="7"/>
  <c r="X160" i="7"/>
  <c r="X129" i="7"/>
  <c r="X78" i="7"/>
  <c r="X121" i="7"/>
  <c r="X182" i="7"/>
  <c r="X347" i="7"/>
  <c r="X275" i="7"/>
  <c r="X107" i="7"/>
  <c r="X109" i="7"/>
  <c r="X35" i="7"/>
  <c r="X55" i="7"/>
  <c r="X242" i="7"/>
  <c r="X317" i="7"/>
  <c r="X152" i="7"/>
  <c r="X245" i="7"/>
  <c r="X74" i="7"/>
  <c r="X288" i="7"/>
  <c r="X218" i="7"/>
  <c r="X244" i="7"/>
  <c r="X314" i="7"/>
  <c r="X336" i="7"/>
  <c r="X313" i="7"/>
  <c r="X131" i="7"/>
  <c r="X226" i="7"/>
  <c r="X181" i="7"/>
  <c r="X140" i="7"/>
  <c r="X63" i="7"/>
  <c r="X24" i="7"/>
  <c r="X64" i="7"/>
  <c r="X298" i="7"/>
  <c r="X366" i="7"/>
  <c r="X39" i="7"/>
  <c r="X312" i="7"/>
  <c r="X150" i="7"/>
  <c r="X96" i="7"/>
  <c r="X111" i="7"/>
  <c r="X151" i="7"/>
  <c r="X89" i="7"/>
  <c r="X361" i="7"/>
  <c r="X115" i="7"/>
  <c r="X333" i="7"/>
  <c r="X311" i="7"/>
  <c r="X322" i="7"/>
  <c r="X276" i="7"/>
  <c r="X260" i="7"/>
  <c r="X172" i="7"/>
  <c r="X112" i="7"/>
  <c r="X141" i="7"/>
  <c r="X59" i="7"/>
  <c r="X105" i="7"/>
  <c r="X277" i="7"/>
  <c r="X358" i="7"/>
  <c r="X155" i="7"/>
  <c r="X180" i="7"/>
  <c r="X250" i="7"/>
  <c r="X143" i="7"/>
  <c r="X178" i="7"/>
  <c r="X101" i="7"/>
  <c r="X227" i="7"/>
  <c r="X334" i="7"/>
  <c r="X90" i="7"/>
  <c r="X190" i="7"/>
  <c r="X278" i="7"/>
  <c r="X136" i="7"/>
  <c r="X374" i="7"/>
  <c r="X318" i="7"/>
  <c r="X266" i="7"/>
  <c r="X281" i="7"/>
  <c r="X261" i="7"/>
  <c r="X196" i="7"/>
  <c r="X81" i="7"/>
  <c r="X315" i="7"/>
  <c r="X132" i="7"/>
  <c r="X15" i="7"/>
  <c r="X37" i="7"/>
  <c r="X267" i="7"/>
  <c r="X118" i="7"/>
  <c r="X289" i="7"/>
  <c r="X110" i="7"/>
  <c r="X93" i="7"/>
  <c r="X321" i="7"/>
  <c r="X84" i="7"/>
  <c r="X309" i="7"/>
  <c r="X166" i="7"/>
  <c r="X230" i="7"/>
  <c r="X43" i="7"/>
  <c r="X327" i="7"/>
  <c r="X47" i="7"/>
  <c r="X16" i="7"/>
  <c r="X98" i="7"/>
  <c r="X193" i="7"/>
  <c r="X337" i="7"/>
  <c r="X65" i="7"/>
  <c r="X184" i="7"/>
  <c r="X256" i="7"/>
  <c r="X202" i="7"/>
  <c r="X128" i="7"/>
  <c r="X303" i="7"/>
  <c r="X85" i="7"/>
  <c r="X228" i="7"/>
  <c r="X174" i="7"/>
  <c r="X183" i="7"/>
  <c r="X232" i="7"/>
  <c r="X106" i="7"/>
  <c r="X51" i="7"/>
  <c r="X88" i="7"/>
  <c r="X326" i="7"/>
  <c r="X229" i="7"/>
  <c r="X99" i="7"/>
  <c r="X117" i="7"/>
  <c r="X204" i="7"/>
  <c r="X177" i="7"/>
  <c r="X348" i="7"/>
  <c r="X294" i="7"/>
  <c r="X251" i="7"/>
  <c r="X299" i="7"/>
  <c r="X323" i="7"/>
  <c r="X33" i="7"/>
  <c r="X49" i="7"/>
  <c r="X45" i="7"/>
  <c r="X356" i="7"/>
  <c r="X285" i="7"/>
  <c r="X274" i="7"/>
  <c r="X82" i="7"/>
  <c r="X76" i="7"/>
  <c r="X27" i="7"/>
  <c r="X38" i="7"/>
  <c r="X100" i="7"/>
  <c r="X215" i="7"/>
  <c r="X21" i="7"/>
  <c r="X54" i="7"/>
  <c r="X328" i="7"/>
  <c r="X329" i="7"/>
  <c r="X159" i="7"/>
  <c r="X247" i="7"/>
  <c r="X213" i="7"/>
  <c r="X307" i="7"/>
  <c r="X60" i="7"/>
  <c r="X221" i="7"/>
  <c r="X225" i="7"/>
  <c r="X72" i="7"/>
  <c r="X199" i="7"/>
  <c r="X168" i="7"/>
  <c r="X236" i="7"/>
  <c r="X263" i="7"/>
  <c r="X95" i="7"/>
  <c r="X154" i="7"/>
  <c r="X283" i="7"/>
  <c r="X170" i="7"/>
  <c r="X57" i="7"/>
  <c r="X18" i="7"/>
  <c r="X28" i="7"/>
  <c r="X87" i="7"/>
  <c r="X171" i="7"/>
  <c r="X138" i="7"/>
  <c r="X142" i="7"/>
  <c r="X373" i="7"/>
  <c r="X350" i="7"/>
  <c r="X68" i="7"/>
  <c r="X235" i="7"/>
  <c r="X349" i="7"/>
  <c r="X26" i="7"/>
  <c r="X188" i="7"/>
  <c r="X195" i="7"/>
  <c r="X42" i="7"/>
  <c r="X332" i="7"/>
  <c r="X173" i="7"/>
  <c r="X162" i="7"/>
  <c r="X248" i="7"/>
  <c r="X50" i="7"/>
  <c r="X147" i="7"/>
  <c r="X148" i="7"/>
  <c r="X259" i="7"/>
  <c r="X34" i="7"/>
  <c r="X144" i="7"/>
  <c r="X69" i="7"/>
  <c r="X175" i="7"/>
  <c r="X262" i="7"/>
  <c r="X124" i="7"/>
  <c r="X186" i="7"/>
  <c r="X53" i="7"/>
  <c r="X270" i="7"/>
  <c r="X46" i="7"/>
  <c r="X310" i="7"/>
  <c r="X354" i="7"/>
  <c r="X30" i="7"/>
  <c r="X246" i="7"/>
  <c r="X290" i="7"/>
  <c r="X344" i="7"/>
  <c r="X240" i="7"/>
  <c r="X286" i="7"/>
  <c r="X273" i="7"/>
  <c r="X22" i="7"/>
  <c r="X133" i="7"/>
  <c r="X363" i="7"/>
  <c r="X77" i="7"/>
  <c r="X339" i="7"/>
  <c r="X14" i="7"/>
  <c r="X164" i="7"/>
  <c r="X257" i="7"/>
  <c r="X297" i="7"/>
  <c r="X185" i="7"/>
  <c r="X243" i="7"/>
  <c r="X41" i="7"/>
  <c r="X203" i="7"/>
  <c r="X293" i="7"/>
  <c r="X36" i="7"/>
  <c r="X134" i="7"/>
  <c r="X300" i="7"/>
  <c r="X125" i="7"/>
  <c r="X319" i="7"/>
  <c r="X375" i="7"/>
  <c r="X52" i="7"/>
  <c r="X306" i="7"/>
  <c r="X62" i="7"/>
  <c r="X169" i="7"/>
  <c r="X320" i="7"/>
  <c r="X359" i="7"/>
  <c r="X191" i="7"/>
  <c r="X217" i="7"/>
  <c r="X346" i="7"/>
  <c r="X352" i="7"/>
  <c r="X360" i="7"/>
  <c r="X97" i="7"/>
  <c r="X70" i="7"/>
  <c r="X153" i="7"/>
  <c r="X316" i="7"/>
  <c r="X279" i="7"/>
  <c r="X67" i="7"/>
  <c r="X331" i="7"/>
  <c r="X161" i="7"/>
  <c r="X71" i="7"/>
  <c r="X233" i="7"/>
  <c r="X371" i="7"/>
  <c r="X254" i="7"/>
  <c r="X20" i="7"/>
  <c r="X330" i="7"/>
  <c r="X343" i="7"/>
  <c r="X44" i="7"/>
  <c r="X324" i="7"/>
  <c r="X369" i="7"/>
  <c r="X58" i="7"/>
  <c r="X130" i="7"/>
  <c r="X325" i="7"/>
  <c r="X40" i="7"/>
  <c r="X48" i="7"/>
  <c r="X167" i="7"/>
  <c r="X265" i="7"/>
  <c r="X66" i="7"/>
  <c r="X209" i="7"/>
  <c r="X12" i="7"/>
  <c r="X126" i="7"/>
  <c r="X201" i="7"/>
  <c r="X29" i="7"/>
  <c r="X108" i="7"/>
  <c r="X335" i="7"/>
  <c r="X308" i="7"/>
  <c r="X176" i="7"/>
  <c r="X189" i="7"/>
  <c r="X19" i="7"/>
  <c r="X157" i="7"/>
  <c r="X92" i="7"/>
  <c r="X179" i="7"/>
  <c r="X342" i="7"/>
  <c r="X116" i="7"/>
  <c r="X79" i="7"/>
  <c r="X282" i="7"/>
  <c r="X249" i="7"/>
  <c r="Q12" i="1"/>
  <c r="Q13" i="1"/>
  <c r="R13" i="1"/>
  <c r="Q14" i="1"/>
  <c r="R14" i="1"/>
  <c r="Q15" i="1"/>
  <c r="Q16" i="1"/>
  <c r="Q17" i="1"/>
  <c r="R17" i="1"/>
  <c r="Q18" i="1"/>
  <c r="Q19" i="1"/>
  <c r="Q20" i="1"/>
  <c r="Q21" i="1"/>
  <c r="R21" i="1"/>
  <c r="Q22" i="1"/>
  <c r="R22" i="1"/>
  <c r="Q23" i="1"/>
  <c r="Q24" i="1"/>
  <c r="Q25" i="1"/>
  <c r="R25" i="1"/>
  <c r="Q26" i="1"/>
  <c r="R26" i="1"/>
  <c r="Q27" i="1"/>
  <c r="Q28" i="1"/>
  <c r="Q29" i="1"/>
  <c r="R29" i="1"/>
  <c r="Q30" i="1"/>
  <c r="R30" i="1"/>
  <c r="Q31" i="1"/>
  <c r="Q32" i="1"/>
  <c r="Q33" i="1"/>
  <c r="R33" i="1"/>
  <c r="Q34" i="1"/>
  <c r="Q35" i="1"/>
  <c r="Q36" i="1"/>
  <c r="Q37" i="1"/>
  <c r="R37" i="1"/>
  <c r="Q38" i="1"/>
  <c r="R38" i="1"/>
  <c r="Q39" i="1"/>
  <c r="Q40" i="1"/>
  <c r="Q41" i="1"/>
  <c r="R41" i="1"/>
  <c r="Q42" i="1"/>
  <c r="R42" i="1"/>
  <c r="Q43" i="1"/>
  <c r="Q44" i="1"/>
  <c r="Q45" i="1"/>
  <c r="R45" i="1"/>
  <c r="Q46" i="1"/>
  <c r="R46" i="1"/>
  <c r="Q47" i="1"/>
  <c r="Q48" i="1"/>
  <c r="Q49" i="1"/>
  <c r="R49" i="1"/>
  <c r="Q50" i="1"/>
  <c r="Q51" i="1"/>
  <c r="Q52" i="1"/>
  <c r="Q53" i="1"/>
  <c r="R53" i="1"/>
  <c r="Q54" i="1"/>
  <c r="R54" i="1"/>
  <c r="Q55" i="1"/>
  <c r="Q56" i="1"/>
  <c r="Q57" i="1"/>
  <c r="R57" i="1"/>
  <c r="Q58" i="1"/>
  <c r="R58" i="1"/>
  <c r="Q59" i="1"/>
  <c r="Q60" i="1"/>
  <c r="Q61" i="1"/>
  <c r="R61" i="1"/>
  <c r="Q62" i="1"/>
  <c r="R62" i="1"/>
  <c r="Q63" i="1"/>
  <c r="Q64" i="1"/>
  <c r="Q65" i="1"/>
  <c r="R65" i="1"/>
  <c r="Q66" i="1"/>
  <c r="Q67" i="1"/>
  <c r="Q68" i="1"/>
  <c r="Q69" i="1"/>
  <c r="R69" i="1"/>
  <c r="Q70" i="1"/>
  <c r="R70" i="1"/>
  <c r="Q71" i="1"/>
  <c r="Q72" i="1"/>
  <c r="Q73" i="1"/>
  <c r="R73" i="1"/>
  <c r="Q74" i="1"/>
  <c r="R74" i="1"/>
  <c r="Q75" i="1"/>
  <c r="Q76" i="1"/>
  <c r="Q77" i="1"/>
  <c r="R77" i="1"/>
  <c r="Q78" i="1"/>
  <c r="R78" i="1"/>
  <c r="Q79" i="1"/>
  <c r="Q80" i="1"/>
  <c r="Q81" i="1"/>
  <c r="R81" i="1"/>
  <c r="Q82" i="1"/>
  <c r="Q83" i="1"/>
  <c r="Q84" i="1"/>
  <c r="Q85" i="1"/>
  <c r="R85" i="1"/>
  <c r="Q86" i="1"/>
  <c r="R86" i="1"/>
  <c r="Q87" i="1"/>
  <c r="Q88" i="1"/>
  <c r="Q89" i="1"/>
  <c r="R89" i="1"/>
  <c r="Q90" i="1"/>
  <c r="R90" i="1"/>
  <c r="Q91" i="1"/>
  <c r="Q92" i="1"/>
  <c r="Q93" i="1"/>
  <c r="R93" i="1"/>
  <c r="Q94" i="1"/>
  <c r="R94" i="1"/>
  <c r="Q95" i="1"/>
  <c r="Q96" i="1"/>
  <c r="Q97" i="1"/>
  <c r="R97" i="1"/>
  <c r="Q98" i="1"/>
  <c r="Q99" i="1"/>
  <c r="Q100" i="1"/>
  <c r="Q101" i="1"/>
  <c r="R101" i="1"/>
  <c r="Q102" i="1"/>
  <c r="R102" i="1"/>
  <c r="Q103" i="1"/>
  <c r="Q104" i="1"/>
  <c r="Q105" i="1"/>
  <c r="R105" i="1"/>
  <c r="Q106" i="1"/>
  <c r="R106" i="1"/>
  <c r="Q107" i="1"/>
  <c r="Q108" i="1"/>
  <c r="Q109" i="1"/>
  <c r="R109" i="1"/>
  <c r="Q110" i="1"/>
  <c r="R110" i="1"/>
  <c r="Q111" i="1"/>
  <c r="Q112" i="1"/>
  <c r="Q113" i="1"/>
  <c r="R113" i="1"/>
  <c r="Q114" i="1"/>
  <c r="Q115" i="1"/>
  <c r="Q116" i="1"/>
  <c r="Q117" i="1"/>
  <c r="R117" i="1"/>
  <c r="Q118" i="1"/>
  <c r="R118" i="1"/>
  <c r="Q119" i="1"/>
  <c r="Q120" i="1"/>
  <c r="Q121" i="1"/>
  <c r="R121" i="1"/>
  <c r="Q122" i="1"/>
  <c r="R122" i="1"/>
  <c r="Q123" i="1"/>
  <c r="Q124" i="1"/>
  <c r="Q125" i="1"/>
  <c r="R125" i="1"/>
  <c r="Q126" i="1"/>
  <c r="R126" i="1"/>
  <c r="Q127" i="1"/>
  <c r="Q128" i="1"/>
  <c r="Q129" i="1"/>
  <c r="R129" i="1"/>
  <c r="Q130" i="1"/>
  <c r="Q131" i="1"/>
  <c r="Q132" i="1"/>
  <c r="Q133" i="1"/>
  <c r="R133" i="1"/>
  <c r="Q134" i="1"/>
  <c r="R134" i="1"/>
  <c r="Q135" i="1"/>
  <c r="Q136" i="1"/>
  <c r="Q137" i="1"/>
  <c r="R137" i="1"/>
  <c r="Q138" i="1"/>
  <c r="R138" i="1"/>
  <c r="Q139" i="1"/>
  <c r="Q140" i="1"/>
  <c r="Q141" i="1"/>
  <c r="R141" i="1"/>
  <c r="Q142" i="1"/>
  <c r="R142" i="1"/>
  <c r="Q143" i="1"/>
  <c r="Q144" i="1"/>
  <c r="Q145" i="1"/>
  <c r="R145" i="1"/>
  <c r="Q146" i="1"/>
  <c r="Q147" i="1"/>
  <c r="Q148" i="1"/>
  <c r="Q149" i="1"/>
  <c r="R149" i="1"/>
  <c r="Q150" i="1"/>
  <c r="R150" i="1"/>
  <c r="Q151" i="1"/>
  <c r="Q152" i="1"/>
  <c r="Q153" i="1"/>
  <c r="R153" i="1"/>
  <c r="Q154" i="1"/>
  <c r="R154" i="1"/>
  <c r="Q155" i="1"/>
  <c r="Q156" i="1"/>
  <c r="Q157" i="1"/>
  <c r="R157" i="1"/>
  <c r="Q158" i="1"/>
  <c r="R158" i="1"/>
  <c r="Q159" i="1"/>
  <c r="Q160" i="1"/>
  <c r="Q161" i="1"/>
  <c r="R161" i="1"/>
  <c r="Q162" i="1"/>
  <c r="Q163" i="1"/>
  <c r="Q164" i="1"/>
  <c r="Q165" i="1"/>
  <c r="R165" i="1"/>
  <c r="Q166" i="1"/>
  <c r="R166" i="1"/>
  <c r="Q167" i="1"/>
  <c r="Q168" i="1"/>
  <c r="Q169" i="1"/>
  <c r="R169" i="1"/>
  <c r="Q170" i="1"/>
  <c r="R170" i="1"/>
  <c r="Q171" i="1"/>
  <c r="Q172" i="1"/>
  <c r="Q173" i="1"/>
  <c r="R173" i="1"/>
  <c r="Q174" i="1"/>
  <c r="R174" i="1"/>
  <c r="Q175" i="1"/>
  <c r="Q176" i="1"/>
  <c r="Q177" i="1"/>
  <c r="R177" i="1"/>
  <c r="Q178" i="1"/>
  <c r="Q179" i="1"/>
  <c r="Q180" i="1"/>
  <c r="Q181" i="1"/>
  <c r="R181" i="1"/>
  <c r="Q182" i="1"/>
  <c r="R182" i="1"/>
  <c r="Q183" i="1"/>
  <c r="Q184" i="1"/>
  <c r="Q185" i="1"/>
  <c r="R185" i="1"/>
  <c r="Q186" i="1"/>
  <c r="R186" i="1"/>
  <c r="Q187" i="1"/>
  <c r="Q188" i="1"/>
  <c r="Q189" i="1"/>
  <c r="R189" i="1"/>
  <c r="Q190" i="1"/>
  <c r="R190" i="1"/>
  <c r="Q191" i="1"/>
  <c r="Q192" i="1"/>
  <c r="Q193" i="1"/>
  <c r="R193" i="1"/>
  <c r="Q194" i="1"/>
  <c r="Q195" i="1"/>
  <c r="Q196" i="1"/>
  <c r="Q197" i="1"/>
  <c r="R197" i="1"/>
  <c r="Q198" i="1"/>
  <c r="R198" i="1"/>
  <c r="Q199" i="1"/>
  <c r="Q200" i="1"/>
  <c r="Q201" i="1"/>
  <c r="R201" i="1"/>
  <c r="Q202" i="1"/>
  <c r="R202" i="1"/>
  <c r="Q203" i="1"/>
  <c r="Q204" i="1"/>
  <c r="Q205" i="1"/>
  <c r="R205" i="1"/>
  <c r="Q206" i="1"/>
  <c r="R206" i="1"/>
  <c r="Q207" i="1"/>
  <c r="Q208" i="1"/>
  <c r="Q209" i="1"/>
  <c r="R209" i="1"/>
  <c r="Q210" i="1"/>
  <c r="Q211" i="1"/>
  <c r="Q212" i="1"/>
  <c r="Q213" i="1"/>
  <c r="R213" i="1"/>
  <c r="Q214" i="1"/>
  <c r="R214" i="1"/>
  <c r="Q215" i="1"/>
  <c r="Q216" i="1"/>
  <c r="Q217" i="1"/>
  <c r="R217" i="1"/>
  <c r="Q218" i="1"/>
  <c r="R218" i="1"/>
  <c r="Q219" i="1"/>
  <c r="Q220" i="1"/>
  <c r="Q221" i="1"/>
  <c r="R221" i="1"/>
  <c r="Q222" i="1"/>
  <c r="R222" i="1"/>
  <c r="Q223" i="1"/>
  <c r="Q224" i="1"/>
  <c r="Q225" i="1"/>
  <c r="R225" i="1"/>
  <c r="Q226" i="1"/>
  <c r="Q227" i="1"/>
  <c r="Q228" i="1"/>
  <c r="Q229" i="1"/>
  <c r="R229" i="1"/>
  <c r="Q230" i="1"/>
  <c r="R230" i="1"/>
  <c r="Q231" i="1"/>
  <c r="Q232" i="1"/>
  <c r="Q233" i="1"/>
  <c r="R233" i="1"/>
  <c r="Q234" i="1"/>
  <c r="R234" i="1"/>
  <c r="Q235" i="1"/>
  <c r="Q236" i="1"/>
  <c r="Q237" i="1"/>
  <c r="R237" i="1"/>
  <c r="Q238" i="1"/>
  <c r="R238" i="1"/>
  <c r="Q239" i="1"/>
  <c r="Q240" i="1"/>
  <c r="Q241" i="1"/>
  <c r="R241" i="1"/>
  <c r="Q242" i="1"/>
  <c r="Q243" i="1"/>
  <c r="Q244" i="1"/>
  <c r="Q245" i="1"/>
  <c r="R245" i="1"/>
  <c r="Q246" i="1"/>
  <c r="R246" i="1"/>
  <c r="Q247" i="1"/>
  <c r="Q248" i="1"/>
  <c r="Q249" i="1"/>
  <c r="R249" i="1"/>
  <c r="Q250" i="1"/>
  <c r="R250" i="1"/>
  <c r="Q251" i="1"/>
  <c r="Q252" i="1"/>
  <c r="Q253" i="1"/>
  <c r="R253" i="1"/>
  <c r="Q254" i="1"/>
  <c r="R254" i="1"/>
  <c r="Q255" i="1"/>
  <c r="Q256" i="1"/>
  <c r="Q257" i="1"/>
  <c r="R257" i="1"/>
  <c r="Q258" i="1"/>
  <c r="Q259" i="1"/>
  <c r="Q260" i="1"/>
  <c r="Q261" i="1"/>
  <c r="R261" i="1"/>
  <c r="Q262" i="1"/>
  <c r="R262" i="1"/>
  <c r="Q263" i="1"/>
  <c r="Q264" i="1"/>
  <c r="Q265" i="1"/>
  <c r="R265" i="1"/>
  <c r="Q266" i="1"/>
  <c r="R266" i="1"/>
  <c r="Q267" i="1"/>
  <c r="Q268" i="1"/>
  <c r="Q269" i="1"/>
  <c r="R269" i="1"/>
  <c r="Q270" i="1"/>
  <c r="R270" i="1"/>
  <c r="Q271" i="1"/>
  <c r="Q272" i="1"/>
  <c r="Q273" i="1"/>
  <c r="R273" i="1"/>
  <c r="Q274" i="1"/>
  <c r="Q275" i="1"/>
  <c r="Q276" i="1"/>
  <c r="Q277" i="1"/>
  <c r="R277" i="1"/>
  <c r="Q278" i="1"/>
  <c r="R278" i="1"/>
  <c r="Q279" i="1"/>
  <c r="Q280" i="1"/>
  <c r="Q281" i="1"/>
  <c r="R281" i="1"/>
  <c r="Q282" i="1"/>
  <c r="R282" i="1"/>
  <c r="Q283" i="1"/>
  <c r="Q284" i="1"/>
  <c r="Q285" i="1"/>
  <c r="R285" i="1"/>
  <c r="Q286" i="1"/>
  <c r="R286" i="1"/>
  <c r="Q287" i="1"/>
  <c r="Q288" i="1"/>
  <c r="Q289" i="1"/>
  <c r="R289" i="1"/>
  <c r="Q290" i="1"/>
  <c r="Q291" i="1"/>
  <c r="Q292" i="1"/>
  <c r="Q293" i="1"/>
  <c r="R293" i="1"/>
  <c r="Q294" i="1"/>
  <c r="R294" i="1"/>
  <c r="Q295" i="1"/>
  <c r="Q296" i="1"/>
  <c r="Q297" i="1"/>
  <c r="R297" i="1"/>
  <c r="Q298" i="1"/>
  <c r="R298" i="1"/>
  <c r="Q299" i="1"/>
  <c r="Q300" i="1"/>
  <c r="Q301" i="1"/>
  <c r="R301" i="1"/>
  <c r="Q302" i="1"/>
  <c r="R302" i="1"/>
  <c r="Q303" i="1"/>
  <c r="Q304" i="1"/>
  <c r="Q305" i="1"/>
  <c r="R305" i="1"/>
  <c r="Q306" i="1"/>
  <c r="Q307" i="1"/>
  <c r="Q308" i="1"/>
  <c r="Q309" i="1"/>
  <c r="R309" i="1"/>
  <c r="Q310" i="1"/>
  <c r="R310" i="1"/>
  <c r="Q311" i="1"/>
  <c r="Q312" i="1"/>
  <c r="Q313" i="1"/>
  <c r="R313" i="1"/>
  <c r="Q314" i="1"/>
  <c r="R314" i="1"/>
  <c r="Q315" i="1"/>
  <c r="Q316" i="1"/>
  <c r="Q317" i="1"/>
  <c r="R317" i="1"/>
  <c r="Q318" i="1"/>
  <c r="R318" i="1"/>
  <c r="Q319" i="1"/>
  <c r="Q320" i="1"/>
  <c r="Q321" i="1"/>
  <c r="R321" i="1"/>
  <c r="Q322" i="1"/>
  <c r="Q323" i="1"/>
  <c r="Q324" i="1"/>
  <c r="Q325" i="1"/>
  <c r="R325" i="1"/>
  <c r="Q326" i="1"/>
  <c r="R326" i="1"/>
  <c r="Q327" i="1"/>
  <c r="Q328" i="1"/>
  <c r="Q329" i="1"/>
  <c r="R329" i="1"/>
  <c r="Q330" i="1"/>
  <c r="R330" i="1"/>
  <c r="Q331" i="1"/>
  <c r="Q332" i="1"/>
  <c r="Q333" i="1"/>
  <c r="R333" i="1"/>
  <c r="Q334" i="1"/>
  <c r="R334" i="1"/>
  <c r="Q335" i="1"/>
  <c r="Q336" i="1"/>
  <c r="Q337" i="1"/>
  <c r="R337" i="1"/>
  <c r="Q338" i="1"/>
  <c r="Q339" i="1"/>
  <c r="Q340" i="1"/>
  <c r="Q341" i="1"/>
  <c r="R341" i="1"/>
  <c r="Q342" i="1"/>
  <c r="R342" i="1"/>
  <c r="Q343" i="1"/>
  <c r="Q344" i="1"/>
  <c r="Q345" i="1"/>
  <c r="R345" i="1"/>
  <c r="Q346" i="1"/>
  <c r="R346" i="1"/>
  <c r="Q347" i="1"/>
  <c r="Q348" i="1"/>
  <c r="Q349" i="1"/>
  <c r="R349" i="1"/>
  <c r="Q350" i="1"/>
  <c r="R350" i="1"/>
  <c r="Q351" i="1"/>
  <c r="Q352" i="1"/>
  <c r="Q353" i="1"/>
  <c r="Q354" i="1"/>
  <c r="R354" i="1"/>
  <c r="Q355" i="1"/>
  <c r="Q356" i="1"/>
  <c r="Q357" i="1"/>
  <c r="Q358" i="1"/>
  <c r="R358" i="1"/>
  <c r="Q359" i="1"/>
  <c r="Q360" i="1"/>
  <c r="Q361" i="1"/>
  <c r="Q362" i="1"/>
  <c r="R362" i="1"/>
  <c r="Q363" i="1"/>
  <c r="Q364" i="1"/>
  <c r="Q365" i="1"/>
  <c r="Q366" i="1"/>
  <c r="R366" i="1"/>
  <c r="Q367" i="1"/>
  <c r="Q368" i="1"/>
  <c r="Q369" i="1"/>
  <c r="Q370" i="1"/>
  <c r="R370" i="1"/>
  <c r="Q371" i="1"/>
  <c r="Q372" i="1"/>
  <c r="Q373" i="1"/>
  <c r="Q374" i="1"/>
  <c r="R374" i="1"/>
  <c r="Q375" i="1"/>
  <c r="Q11" i="1"/>
  <c r="N12" i="1"/>
  <c r="N13" i="1"/>
  <c r="O13" i="1"/>
  <c r="N14" i="1"/>
  <c r="O14" i="1"/>
  <c r="N15" i="1"/>
  <c r="N16" i="1"/>
  <c r="N17" i="1"/>
  <c r="O17" i="1"/>
  <c r="N18" i="1"/>
  <c r="O18" i="1"/>
  <c r="N19" i="1"/>
  <c r="N20" i="1"/>
  <c r="N21" i="1"/>
  <c r="O21" i="1"/>
  <c r="N22" i="1"/>
  <c r="O22" i="1"/>
  <c r="N23" i="1"/>
  <c r="N24" i="1"/>
  <c r="N25" i="1"/>
  <c r="O25" i="1"/>
  <c r="N26" i="1"/>
  <c r="O26" i="1"/>
  <c r="N27" i="1"/>
  <c r="N28" i="1"/>
  <c r="N29" i="1"/>
  <c r="O29" i="1"/>
  <c r="N30" i="1"/>
  <c r="O30" i="1"/>
  <c r="N31" i="1"/>
  <c r="N32" i="1"/>
  <c r="N33" i="1"/>
  <c r="O33" i="1"/>
  <c r="N34" i="1"/>
  <c r="O34" i="1"/>
  <c r="N35" i="1"/>
  <c r="N36" i="1"/>
  <c r="N37" i="1"/>
  <c r="O37" i="1"/>
  <c r="N38" i="1"/>
  <c r="O38" i="1"/>
  <c r="N39" i="1"/>
  <c r="N40" i="1"/>
  <c r="N41" i="1"/>
  <c r="O41" i="1"/>
  <c r="N42" i="1"/>
  <c r="O42" i="1"/>
  <c r="N43" i="1"/>
  <c r="N44" i="1"/>
  <c r="N45" i="1"/>
  <c r="O45" i="1"/>
  <c r="N46" i="1"/>
  <c r="O46" i="1"/>
  <c r="N47" i="1"/>
  <c r="N48" i="1"/>
  <c r="N49" i="1"/>
  <c r="O49" i="1"/>
  <c r="N50" i="1"/>
  <c r="O50" i="1"/>
  <c r="N51" i="1"/>
  <c r="N52" i="1"/>
  <c r="N53" i="1"/>
  <c r="O53" i="1"/>
  <c r="N54" i="1"/>
  <c r="O54" i="1"/>
  <c r="N55" i="1"/>
  <c r="N56" i="1"/>
  <c r="N57" i="1"/>
  <c r="O57" i="1"/>
  <c r="N58" i="1"/>
  <c r="O58" i="1"/>
  <c r="N59" i="1"/>
  <c r="N60" i="1"/>
  <c r="N61" i="1"/>
  <c r="O61" i="1"/>
  <c r="N62" i="1"/>
  <c r="O62" i="1"/>
  <c r="N63" i="1"/>
  <c r="N64" i="1"/>
  <c r="N65" i="1"/>
  <c r="O65" i="1"/>
  <c r="N66" i="1"/>
  <c r="O66" i="1"/>
  <c r="N67" i="1"/>
  <c r="N68" i="1"/>
  <c r="N69" i="1"/>
  <c r="O69" i="1"/>
  <c r="N70" i="1"/>
  <c r="O70" i="1"/>
  <c r="N71" i="1"/>
  <c r="N72" i="1"/>
  <c r="N73" i="1"/>
  <c r="O73" i="1"/>
  <c r="N74" i="1"/>
  <c r="O74" i="1"/>
  <c r="N75" i="1"/>
  <c r="N76" i="1"/>
  <c r="N77" i="1"/>
  <c r="O77" i="1"/>
  <c r="N78" i="1"/>
  <c r="O78" i="1"/>
  <c r="N79" i="1"/>
  <c r="N80" i="1"/>
  <c r="N81" i="1"/>
  <c r="O81" i="1"/>
  <c r="N82" i="1"/>
  <c r="O82" i="1"/>
  <c r="N83" i="1"/>
  <c r="N84" i="1"/>
  <c r="N85" i="1"/>
  <c r="O85" i="1"/>
  <c r="N86" i="1"/>
  <c r="O86" i="1"/>
  <c r="N87" i="1"/>
  <c r="N88" i="1"/>
  <c r="N89" i="1"/>
  <c r="O89" i="1"/>
  <c r="N90" i="1"/>
  <c r="O90" i="1"/>
  <c r="N91" i="1"/>
  <c r="N92" i="1"/>
  <c r="N93" i="1"/>
  <c r="O93" i="1"/>
  <c r="N94" i="1"/>
  <c r="O94" i="1"/>
  <c r="N95" i="1"/>
  <c r="N96" i="1"/>
  <c r="N97" i="1"/>
  <c r="O97" i="1"/>
  <c r="N98" i="1"/>
  <c r="O98" i="1"/>
  <c r="N99" i="1"/>
  <c r="N100" i="1"/>
  <c r="N101" i="1"/>
  <c r="O101" i="1"/>
  <c r="N102" i="1"/>
  <c r="O102" i="1"/>
  <c r="N103" i="1"/>
  <c r="N104" i="1"/>
  <c r="N105" i="1"/>
  <c r="O105" i="1"/>
  <c r="N106" i="1"/>
  <c r="O106" i="1"/>
  <c r="N107" i="1"/>
  <c r="N108" i="1"/>
  <c r="N109" i="1"/>
  <c r="O109" i="1"/>
  <c r="N110" i="1"/>
  <c r="O110" i="1"/>
  <c r="N111" i="1"/>
  <c r="N112" i="1"/>
  <c r="N113" i="1"/>
  <c r="O113" i="1"/>
  <c r="N114" i="1"/>
  <c r="O114" i="1"/>
  <c r="N115" i="1"/>
  <c r="N116" i="1"/>
  <c r="N117" i="1"/>
  <c r="O117" i="1"/>
  <c r="N118" i="1"/>
  <c r="O118" i="1"/>
  <c r="N119" i="1"/>
  <c r="N120" i="1"/>
  <c r="N121" i="1"/>
  <c r="O121" i="1"/>
  <c r="N122" i="1"/>
  <c r="O122" i="1"/>
  <c r="N123" i="1"/>
  <c r="N124" i="1"/>
  <c r="N125" i="1"/>
  <c r="O125" i="1"/>
  <c r="N126" i="1"/>
  <c r="O126" i="1"/>
  <c r="N127" i="1"/>
  <c r="N128" i="1"/>
  <c r="N129" i="1"/>
  <c r="O129" i="1"/>
  <c r="N130" i="1"/>
  <c r="O130" i="1"/>
  <c r="N131" i="1"/>
  <c r="N132" i="1"/>
  <c r="N133" i="1"/>
  <c r="O133" i="1"/>
  <c r="N134" i="1"/>
  <c r="O134" i="1"/>
  <c r="N135" i="1"/>
  <c r="N136" i="1"/>
  <c r="N137" i="1"/>
  <c r="O137" i="1"/>
  <c r="N138" i="1"/>
  <c r="O138" i="1"/>
  <c r="N139" i="1"/>
  <c r="N140" i="1"/>
  <c r="N141" i="1"/>
  <c r="O141" i="1"/>
  <c r="N142" i="1"/>
  <c r="O142" i="1"/>
  <c r="N143" i="1"/>
  <c r="N144" i="1"/>
  <c r="N145" i="1"/>
  <c r="O145" i="1"/>
  <c r="N146" i="1"/>
  <c r="O146" i="1"/>
  <c r="N147" i="1"/>
  <c r="N148" i="1"/>
  <c r="N149" i="1"/>
  <c r="O149" i="1"/>
  <c r="N150" i="1"/>
  <c r="O150" i="1"/>
  <c r="N151" i="1"/>
  <c r="N152" i="1"/>
  <c r="N153" i="1"/>
  <c r="O153" i="1"/>
  <c r="N154" i="1"/>
  <c r="O154" i="1"/>
  <c r="N155" i="1"/>
  <c r="N156" i="1"/>
  <c r="N157" i="1"/>
  <c r="O157" i="1"/>
  <c r="N158" i="1"/>
  <c r="O158" i="1"/>
  <c r="N159" i="1"/>
  <c r="N160" i="1"/>
  <c r="N161" i="1"/>
  <c r="O161" i="1"/>
  <c r="N162" i="1"/>
  <c r="O162" i="1"/>
  <c r="N163" i="1"/>
  <c r="N164" i="1"/>
  <c r="N165" i="1"/>
  <c r="O165" i="1"/>
  <c r="N166" i="1"/>
  <c r="O166" i="1"/>
  <c r="N167" i="1"/>
  <c r="N168" i="1"/>
  <c r="N169" i="1"/>
  <c r="O169" i="1"/>
  <c r="N170" i="1"/>
  <c r="O170" i="1"/>
  <c r="N171" i="1"/>
  <c r="N172" i="1"/>
  <c r="N173" i="1"/>
  <c r="O173" i="1"/>
  <c r="N174" i="1"/>
  <c r="O174" i="1"/>
  <c r="N175" i="1"/>
  <c r="N176" i="1"/>
  <c r="N177" i="1"/>
  <c r="O177" i="1"/>
  <c r="N178" i="1"/>
  <c r="O178" i="1"/>
  <c r="N179" i="1"/>
  <c r="N180" i="1"/>
  <c r="N181" i="1"/>
  <c r="O181" i="1"/>
  <c r="N182" i="1"/>
  <c r="O182" i="1"/>
  <c r="N183" i="1"/>
  <c r="N184" i="1"/>
  <c r="N185" i="1"/>
  <c r="O185" i="1"/>
  <c r="N186" i="1"/>
  <c r="N187" i="1"/>
  <c r="N188" i="1"/>
  <c r="N189" i="1"/>
  <c r="O189" i="1"/>
  <c r="N190" i="1"/>
  <c r="O190" i="1"/>
  <c r="N191" i="1"/>
  <c r="N192" i="1"/>
  <c r="N193" i="1"/>
  <c r="O193" i="1"/>
  <c r="N194" i="1"/>
  <c r="O194" i="1"/>
  <c r="N195" i="1"/>
  <c r="N196" i="1"/>
  <c r="N197" i="1"/>
  <c r="O197" i="1"/>
  <c r="N198" i="1"/>
  <c r="O198" i="1"/>
  <c r="N199" i="1"/>
  <c r="N200" i="1"/>
  <c r="N201" i="1"/>
  <c r="O201" i="1"/>
  <c r="N202" i="1"/>
  <c r="N203" i="1"/>
  <c r="N204" i="1"/>
  <c r="N205" i="1"/>
  <c r="O205" i="1"/>
  <c r="N206" i="1"/>
  <c r="O206" i="1"/>
  <c r="N207" i="1"/>
  <c r="N208" i="1"/>
  <c r="N209" i="1"/>
  <c r="O209" i="1"/>
  <c r="N210" i="1"/>
  <c r="O210" i="1"/>
  <c r="N211" i="1"/>
  <c r="N212" i="1"/>
  <c r="N213" i="1"/>
  <c r="O213" i="1"/>
  <c r="N214" i="1"/>
  <c r="O214" i="1"/>
  <c r="N215" i="1"/>
  <c r="N216" i="1"/>
  <c r="N217" i="1"/>
  <c r="O217" i="1"/>
  <c r="N218" i="1"/>
  <c r="N219" i="1"/>
  <c r="N220" i="1"/>
  <c r="N221" i="1"/>
  <c r="O221" i="1"/>
  <c r="N222" i="1"/>
  <c r="O222" i="1"/>
  <c r="N223" i="1"/>
  <c r="N224" i="1"/>
  <c r="N225" i="1"/>
  <c r="O225" i="1"/>
  <c r="N226" i="1"/>
  <c r="O226" i="1"/>
  <c r="N227" i="1"/>
  <c r="N228" i="1"/>
  <c r="N229" i="1"/>
  <c r="O229" i="1"/>
  <c r="N230" i="1"/>
  <c r="O230" i="1"/>
  <c r="N231" i="1"/>
  <c r="N232" i="1"/>
  <c r="N233" i="1"/>
  <c r="O233" i="1"/>
  <c r="N234" i="1"/>
  <c r="N235" i="1"/>
  <c r="N236" i="1"/>
  <c r="N237" i="1"/>
  <c r="O237" i="1"/>
  <c r="N238" i="1"/>
  <c r="O238" i="1"/>
  <c r="N239" i="1"/>
  <c r="N240" i="1"/>
  <c r="N241" i="1"/>
  <c r="O241" i="1"/>
  <c r="N242" i="1"/>
  <c r="O242" i="1"/>
  <c r="N243" i="1"/>
  <c r="N244" i="1"/>
  <c r="N245" i="1"/>
  <c r="O245" i="1"/>
  <c r="N246" i="1"/>
  <c r="O246" i="1"/>
  <c r="N247" i="1"/>
  <c r="N248" i="1"/>
  <c r="N249" i="1"/>
  <c r="O249" i="1"/>
  <c r="N250" i="1"/>
  <c r="N251" i="1"/>
  <c r="N252" i="1"/>
  <c r="N253" i="1"/>
  <c r="O253" i="1"/>
  <c r="N254" i="1"/>
  <c r="O254" i="1"/>
  <c r="N255" i="1"/>
  <c r="N256" i="1"/>
  <c r="N257" i="1"/>
  <c r="O257" i="1"/>
  <c r="N258" i="1"/>
  <c r="O258" i="1"/>
  <c r="N259" i="1"/>
  <c r="N260" i="1"/>
  <c r="N261" i="1"/>
  <c r="O261" i="1"/>
  <c r="N262" i="1"/>
  <c r="O262" i="1"/>
  <c r="N263" i="1"/>
  <c r="N264" i="1"/>
  <c r="N265" i="1"/>
  <c r="O265" i="1"/>
  <c r="N266" i="1"/>
  <c r="N267" i="1"/>
  <c r="N268" i="1"/>
  <c r="N269" i="1"/>
  <c r="O269" i="1"/>
  <c r="N270" i="1"/>
  <c r="O270" i="1"/>
  <c r="N271" i="1"/>
  <c r="N272" i="1"/>
  <c r="N273" i="1"/>
  <c r="O273" i="1"/>
  <c r="N274" i="1"/>
  <c r="O274" i="1"/>
  <c r="N275" i="1"/>
  <c r="N276" i="1"/>
  <c r="N277" i="1"/>
  <c r="O277" i="1"/>
  <c r="N278" i="1"/>
  <c r="O278" i="1"/>
  <c r="N279" i="1"/>
  <c r="N280" i="1"/>
  <c r="N281" i="1"/>
  <c r="O281" i="1"/>
  <c r="N282" i="1"/>
  <c r="N283" i="1"/>
  <c r="N284" i="1"/>
  <c r="N285" i="1"/>
  <c r="O285" i="1"/>
  <c r="N286" i="1"/>
  <c r="O286" i="1"/>
  <c r="N287" i="1"/>
  <c r="N288" i="1"/>
  <c r="N289" i="1"/>
  <c r="O289" i="1"/>
  <c r="N290" i="1"/>
  <c r="O290" i="1"/>
  <c r="N291" i="1"/>
  <c r="N292" i="1"/>
  <c r="N293" i="1"/>
  <c r="O293" i="1"/>
  <c r="N294" i="1"/>
  <c r="O294" i="1"/>
  <c r="N295" i="1"/>
  <c r="N296" i="1"/>
  <c r="N297" i="1"/>
  <c r="O297" i="1"/>
  <c r="N298" i="1"/>
  <c r="N299" i="1"/>
  <c r="N300" i="1"/>
  <c r="N301" i="1"/>
  <c r="O301" i="1"/>
  <c r="N302" i="1"/>
  <c r="O302" i="1"/>
  <c r="N303" i="1"/>
  <c r="N304" i="1"/>
  <c r="N305" i="1"/>
  <c r="O305" i="1"/>
  <c r="N306" i="1"/>
  <c r="O306" i="1"/>
  <c r="N307" i="1"/>
  <c r="N308" i="1"/>
  <c r="N309" i="1"/>
  <c r="O309" i="1"/>
  <c r="N310" i="1"/>
  <c r="O310" i="1"/>
  <c r="N311" i="1"/>
  <c r="N312" i="1"/>
  <c r="N313" i="1"/>
  <c r="O313" i="1"/>
  <c r="N314" i="1"/>
  <c r="N315" i="1"/>
  <c r="N316" i="1"/>
  <c r="N317" i="1"/>
  <c r="O317" i="1"/>
  <c r="N318" i="1"/>
  <c r="O318" i="1"/>
  <c r="N319" i="1"/>
  <c r="N320" i="1"/>
  <c r="N321" i="1"/>
  <c r="O321" i="1"/>
  <c r="N322" i="1"/>
  <c r="O322" i="1"/>
  <c r="N323" i="1"/>
  <c r="N324" i="1"/>
  <c r="N325" i="1"/>
  <c r="O325" i="1"/>
  <c r="N326" i="1"/>
  <c r="O326" i="1"/>
  <c r="N327" i="1"/>
  <c r="N328" i="1"/>
  <c r="N329" i="1"/>
  <c r="O329" i="1"/>
  <c r="N330" i="1"/>
  <c r="N331" i="1"/>
  <c r="N332" i="1"/>
  <c r="N333" i="1"/>
  <c r="O333" i="1"/>
  <c r="N334" i="1"/>
  <c r="O334" i="1"/>
  <c r="N335" i="1"/>
  <c r="N336" i="1"/>
  <c r="N337" i="1"/>
  <c r="O337" i="1"/>
  <c r="N338" i="1"/>
  <c r="O338" i="1"/>
  <c r="N339" i="1"/>
  <c r="N340" i="1"/>
  <c r="N341" i="1"/>
  <c r="O341" i="1"/>
  <c r="N342" i="1"/>
  <c r="O342" i="1"/>
  <c r="N343" i="1"/>
  <c r="N344" i="1"/>
  <c r="N345" i="1"/>
  <c r="O345" i="1"/>
  <c r="N346" i="1"/>
  <c r="N347" i="1"/>
  <c r="N348" i="1"/>
  <c r="N349" i="1"/>
  <c r="O349" i="1"/>
  <c r="N350" i="1"/>
  <c r="O350" i="1"/>
  <c r="N351" i="1"/>
  <c r="N352" i="1"/>
  <c r="N353" i="1"/>
  <c r="O353" i="1"/>
  <c r="N354" i="1"/>
  <c r="O354" i="1"/>
  <c r="N355" i="1"/>
  <c r="N356" i="1"/>
  <c r="N357" i="1"/>
  <c r="O357" i="1"/>
  <c r="N358" i="1"/>
  <c r="O358" i="1"/>
  <c r="N359" i="1"/>
  <c r="N360" i="1"/>
  <c r="N361" i="1"/>
  <c r="O361" i="1"/>
  <c r="N362" i="1"/>
  <c r="O362" i="1"/>
  <c r="N363" i="1"/>
  <c r="N364" i="1"/>
  <c r="N365" i="1"/>
  <c r="O365" i="1"/>
  <c r="N366" i="1"/>
  <c r="O366" i="1"/>
  <c r="N367" i="1"/>
  <c r="N368" i="1"/>
  <c r="N369" i="1"/>
  <c r="O369" i="1"/>
  <c r="N370" i="1"/>
  <c r="O370" i="1"/>
  <c r="N371" i="1"/>
  <c r="N372" i="1"/>
  <c r="N373" i="1"/>
  <c r="O373" i="1"/>
  <c r="N374" i="1"/>
  <c r="O374" i="1"/>
  <c r="N375" i="1"/>
  <c r="N11" i="1"/>
  <c r="O11" i="1"/>
  <c r="R12" i="1"/>
  <c r="R15" i="1"/>
  <c r="R16" i="1"/>
  <c r="R18" i="1"/>
  <c r="R19" i="1"/>
  <c r="R20" i="1"/>
  <c r="R23" i="1"/>
  <c r="R24" i="1"/>
  <c r="R27" i="1"/>
  <c r="R28" i="1"/>
  <c r="R31" i="1"/>
  <c r="R32" i="1"/>
  <c r="R34" i="1"/>
  <c r="R35" i="1"/>
  <c r="R36" i="1"/>
  <c r="R39" i="1"/>
  <c r="R40" i="1"/>
  <c r="R43" i="1"/>
  <c r="R44" i="1"/>
  <c r="R47" i="1"/>
  <c r="R48" i="1"/>
  <c r="R50" i="1"/>
  <c r="R51" i="1"/>
  <c r="R52" i="1"/>
  <c r="R55" i="1"/>
  <c r="R56" i="1"/>
  <c r="R59" i="1"/>
  <c r="R60" i="1"/>
  <c r="R63" i="1"/>
  <c r="R64" i="1"/>
  <c r="R66" i="1"/>
  <c r="R67" i="1"/>
  <c r="R68" i="1"/>
  <c r="R71" i="1"/>
  <c r="R72" i="1"/>
  <c r="R75" i="1"/>
  <c r="R76" i="1"/>
  <c r="R79" i="1"/>
  <c r="R80" i="1"/>
  <c r="R82" i="1"/>
  <c r="R83" i="1"/>
  <c r="R84" i="1"/>
  <c r="R87" i="1"/>
  <c r="R88" i="1"/>
  <c r="R91" i="1"/>
  <c r="R92" i="1"/>
  <c r="R95" i="1"/>
  <c r="R96" i="1"/>
  <c r="R98" i="1"/>
  <c r="R99" i="1"/>
  <c r="R100" i="1"/>
  <c r="R103" i="1"/>
  <c r="R104" i="1"/>
  <c r="R107" i="1"/>
  <c r="R108" i="1"/>
  <c r="R111" i="1"/>
  <c r="R112" i="1"/>
  <c r="R114" i="1"/>
  <c r="R115" i="1"/>
  <c r="R116" i="1"/>
  <c r="R119" i="1"/>
  <c r="R120" i="1"/>
  <c r="R123" i="1"/>
  <c r="R124" i="1"/>
  <c r="R127" i="1"/>
  <c r="R128" i="1"/>
  <c r="R130" i="1"/>
  <c r="R131" i="1"/>
  <c r="R132" i="1"/>
  <c r="R135" i="1"/>
  <c r="R136" i="1"/>
  <c r="R139" i="1"/>
  <c r="R140" i="1"/>
  <c r="R143" i="1"/>
  <c r="R144" i="1"/>
  <c r="R146" i="1"/>
  <c r="R147" i="1"/>
  <c r="R148" i="1"/>
  <c r="R151" i="1"/>
  <c r="R152" i="1"/>
  <c r="R155" i="1"/>
  <c r="R156" i="1"/>
  <c r="R159" i="1"/>
  <c r="R160" i="1"/>
  <c r="R162" i="1"/>
  <c r="R163" i="1"/>
  <c r="R164" i="1"/>
  <c r="R167" i="1"/>
  <c r="R168" i="1"/>
  <c r="R171" i="1"/>
  <c r="R172" i="1"/>
  <c r="R175" i="1"/>
  <c r="R176" i="1"/>
  <c r="R178" i="1"/>
  <c r="R179" i="1"/>
  <c r="R180" i="1"/>
  <c r="R183" i="1"/>
  <c r="R184" i="1"/>
  <c r="R187" i="1"/>
  <c r="R188" i="1"/>
  <c r="R191" i="1"/>
  <c r="R192" i="1"/>
  <c r="R194" i="1"/>
  <c r="R195" i="1"/>
  <c r="R196" i="1"/>
  <c r="R199" i="1"/>
  <c r="R200" i="1"/>
  <c r="R203" i="1"/>
  <c r="R204" i="1"/>
  <c r="R207" i="1"/>
  <c r="R208" i="1"/>
  <c r="R210" i="1"/>
  <c r="R211" i="1"/>
  <c r="R212" i="1"/>
  <c r="R215" i="1"/>
  <c r="R216" i="1"/>
  <c r="R219" i="1"/>
  <c r="R220" i="1"/>
  <c r="R223" i="1"/>
  <c r="R224" i="1"/>
  <c r="R226" i="1"/>
  <c r="R227" i="1"/>
  <c r="R228" i="1"/>
  <c r="R231" i="1"/>
  <c r="R232" i="1"/>
  <c r="R235" i="1"/>
  <c r="R236" i="1"/>
  <c r="R239" i="1"/>
  <c r="R240" i="1"/>
  <c r="R242" i="1"/>
  <c r="R243" i="1"/>
  <c r="R244" i="1"/>
  <c r="R247" i="1"/>
  <c r="R248" i="1"/>
  <c r="R251" i="1"/>
  <c r="R252" i="1"/>
  <c r="R255" i="1"/>
  <c r="R256" i="1"/>
  <c r="R258" i="1"/>
  <c r="R259" i="1"/>
  <c r="R260" i="1"/>
  <c r="R263" i="1"/>
  <c r="R264" i="1"/>
  <c r="R267" i="1"/>
  <c r="R268" i="1"/>
  <c r="R271" i="1"/>
  <c r="R272" i="1"/>
  <c r="R274" i="1"/>
  <c r="R275" i="1"/>
  <c r="R276" i="1"/>
  <c r="R279" i="1"/>
  <c r="R280" i="1"/>
  <c r="R283" i="1"/>
  <c r="R284" i="1"/>
  <c r="R287" i="1"/>
  <c r="R288" i="1"/>
  <c r="R290" i="1"/>
  <c r="R291" i="1"/>
  <c r="R292" i="1"/>
  <c r="R295" i="1"/>
  <c r="R296" i="1"/>
  <c r="R299" i="1"/>
  <c r="R300" i="1"/>
  <c r="R303" i="1"/>
  <c r="R304" i="1"/>
  <c r="R306" i="1"/>
  <c r="R307" i="1"/>
  <c r="R308" i="1"/>
  <c r="R311" i="1"/>
  <c r="R312" i="1"/>
  <c r="R315" i="1"/>
  <c r="R316" i="1"/>
  <c r="R319" i="1"/>
  <c r="R320" i="1"/>
  <c r="R322" i="1"/>
  <c r="R323" i="1"/>
  <c r="R324" i="1"/>
  <c r="R327" i="1"/>
  <c r="R328" i="1"/>
  <c r="R331" i="1"/>
  <c r="R332" i="1"/>
  <c r="R335" i="1"/>
  <c r="R336" i="1"/>
  <c r="R338" i="1"/>
  <c r="R339" i="1"/>
  <c r="R340" i="1"/>
  <c r="R343" i="1"/>
  <c r="R344" i="1"/>
  <c r="R347" i="1"/>
  <c r="R348" i="1"/>
  <c r="R351" i="1"/>
  <c r="R352" i="1"/>
  <c r="R353" i="1"/>
  <c r="R355" i="1"/>
  <c r="R356" i="1"/>
  <c r="R357" i="1"/>
  <c r="R359" i="1"/>
  <c r="R360" i="1"/>
  <c r="R361" i="1"/>
  <c r="R363" i="1"/>
  <c r="R364" i="1"/>
  <c r="R365" i="1"/>
  <c r="R367" i="1"/>
  <c r="R368" i="1"/>
  <c r="R369" i="1"/>
  <c r="R371" i="1"/>
  <c r="R372" i="1"/>
  <c r="R373" i="1"/>
  <c r="R375" i="1"/>
  <c r="R11" i="1"/>
  <c r="O12" i="1"/>
  <c r="O15" i="1"/>
  <c r="O16" i="1"/>
  <c r="O19" i="1"/>
  <c r="O20" i="1"/>
  <c r="O23" i="1"/>
  <c r="O24" i="1"/>
  <c r="O27" i="1"/>
  <c r="O28" i="1"/>
  <c r="O31" i="1"/>
  <c r="O32" i="1"/>
  <c r="O35" i="1"/>
  <c r="O36" i="1"/>
  <c r="O39" i="1"/>
  <c r="O40" i="1"/>
  <c r="O43" i="1"/>
  <c r="O44" i="1"/>
  <c r="O47" i="1"/>
  <c r="O48" i="1"/>
  <c r="O51" i="1"/>
  <c r="O52" i="1"/>
  <c r="O55" i="1"/>
  <c r="O56" i="1"/>
  <c r="O59" i="1"/>
  <c r="O60" i="1"/>
  <c r="O63" i="1"/>
  <c r="O64" i="1"/>
  <c r="O67" i="1"/>
  <c r="O68" i="1"/>
  <c r="O71" i="1"/>
  <c r="O72" i="1"/>
  <c r="O75" i="1"/>
  <c r="O76" i="1"/>
  <c r="O79" i="1"/>
  <c r="O80" i="1"/>
  <c r="O83" i="1"/>
  <c r="O84" i="1"/>
  <c r="O87" i="1"/>
  <c r="O88" i="1"/>
  <c r="O91" i="1"/>
  <c r="O92" i="1"/>
  <c r="O95" i="1"/>
  <c r="O96" i="1"/>
  <c r="O99" i="1"/>
  <c r="O100" i="1"/>
  <c r="O103" i="1"/>
  <c r="O104" i="1"/>
  <c r="O107" i="1"/>
  <c r="O108" i="1"/>
  <c r="O111" i="1"/>
  <c r="O112" i="1"/>
  <c r="O115" i="1"/>
  <c r="O116" i="1"/>
  <c r="O119" i="1"/>
  <c r="O120" i="1"/>
  <c r="O123" i="1"/>
  <c r="O124" i="1"/>
  <c r="O127" i="1"/>
  <c r="O128" i="1"/>
  <c r="O131" i="1"/>
  <c r="O132" i="1"/>
  <c r="O135" i="1"/>
  <c r="O136" i="1"/>
  <c r="O139" i="1"/>
  <c r="O140" i="1"/>
  <c r="O143" i="1"/>
  <c r="O144" i="1"/>
  <c r="O147" i="1"/>
  <c r="O148" i="1"/>
  <c r="O151" i="1"/>
  <c r="O152" i="1"/>
  <c r="O155" i="1"/>
  <c r="O156" i="1"/>
  <c r="O159" i="1"/>
  <c r="O160" i="1"/>
  <c r="O163" i="1"/>
  <c r="O164" i="1"/>
  <c r="O167" i="1"/>
  <c r="O168" i="1"/>
  <c r="O171" i="1"/>
  <c r="O172" i="1"/>
  <c r="O175" i="1"/>
  <c r="O176" i="1"/>
  <c r="O179" i="1"/>
  <c r="O180" i="1"/>
  <c r="O183" i="1"/>
  <c r="O184" i="1"/>
  <c r="O186" i="1"/>
  <c r="O187" i="1"/>
  <c r="O188" i="1"/>
  <c r="O191" i="1"/>
  <c r="O192" i="1"/>
  <c r="O195" i="1"/>
  <c r="O196" i="1"/>
  <c r="O199" i="1"/>
  <c r="O200" i="1"/>
  <c r="O202" i="1"/>
  <c r="O203" i="1"/>
  <c r="O204" i="1"/>
  <c r="O207" i="1"/>
  <c r="O208" i="1"/>
  <c r="O211" i="1"/>
  <c r="O212" i="1"/>
  <c r="O215" i="1"/>
  <c r="O216" i="1"/>
  <c r="O218" i="1"/>
  <c r="O219" i="1"/>
  <c r="O220" i="1"/>
  <c r="O223" i="1"/>
  <c r="O224" i="1"/>
  <c r="O227" i="1"/>
  <c r="O228" i="1"/>
  <c r="O231" i="1"/>
  <c r="O232" i="1"/>
  <c r="O234" i="1"/>
  <c r="O235" i="1"/>
  <c r="O236" i="1"/>
  <c r="O239" i="1"/>
  <c r="O240" i="1"/>
  <c r="O243" i="1"/>
  <c r="O244" i="1"/>
  <c r="O247" i="1"/>
  <c r="O248" i="1"/>
  <c r="O250" i="1"/>
  <c r="O251" i="1"/>
  <c r="O252" i="1"/>
  <c r="O255" i="1"/>
  <c r="O256" i="1"/>
  <c r="O259" i="1"/>
  <c r="O260" i="1"/>
  <c r="O263" i="1"/>
  <c r="O264" i="1"/>
  <c r="O266" i="1"/>
  <c r="O267" i="1"/>
  <c r="O268" i="1"/>
  <c r="O271" i="1"/>
  <c r="O272" i="1"/>
  <c r="O275" i="1"/>
  <c r="O276" i="1"/>
  <c r="O279" i="1"/>
  <c r="O280" i="1"/>
  <c r="O282" i="1"/>
  <c r="O283" i="1"/>
  <c r="O284" i="1"/>
  <c r="O287" i="1"/>
  <c r="O288" i="1"/>
  <c r="O291" i="1"/>
  <c r="O292" i="1"/>
  <c r="O295" i="1"/>
  <c r="O296" i="1"/>
  <c r="O298" i="1"/>
  <c r="O299" i="1"/>
  <c r="O300" i="1"/>
  <c r="O303" i="1"/>
  <c r="O304" i="1"/>
  <c r="O307" i="1"/>
  <c r="O308" i="1"/>
  <c r="O311" i="1"/>
  <c r="O312" i="1"/>
  <c r="O314" i="1"/>
  <c r="O315" i="1"/>
  <c r="O316" i="1"/>
  <c r="O319" i="1"/>
  <c r="O320" i="1"/>
  <c r="O323" i="1"/>
  <c r="O324" i="1"/>
  <c r="O327" i="1"/>
  <c r="O328" i="1"/>
  <c r="O330" i="1"/>
  <c r="O331" i="1"/>
  <c r="O332" i="1"/>
  <c r="O335" i="1"/>
  <c r="O336" i="1"/>
  <c r="O339" i="1"/>
  <c r="O340" i="1"/>
  <c r="O343" i="1"/>
  <c r="O344" i="1"/>
  <c r="O346" i="1"/>
  <c r="O347" i="1"/>
  <c r="O348" i="1"/>
  <c r="O351" i="1"/>
  <c r="O352" i="1"/>
  <c r="O355" i="1"/>
  <c r="O356" i="1"/>
  <c r="O359" i="1"/>
  <c r="O360" i="1"/>
  <c r="O363" i="1"/>
  <c r="O364" i="1"/>
  <c r="O367" i="1"/>
  <c r="O368" i="1"/>
  <c r="O371" i="1"/>
  <c r="O372" i="1"/>
  <c r="O375" i="1"/>
  <c r="K12" i="1"/>
  <c r="L12" i="1"/>
  <c r="K13" i="1"/>
  <c r="L13" i="1"/>
  <c r="K14" i="1"/>
  <c r="L14" i="1"/>
  <c r="K15" i="1"/>
  <c r="L15" i="1"/>
  <c r="K16" i="1"/>
  <c r="L16" i="1"/>
  <c r="K17" i="1"/>
  <c r="L17" i="1"/>
  <c r="K18" i="1"/>
  <c r="L18" i="1"/>
  <c r="K19" i="1"/>
  <c r="L19" i="1"/>
  <c r="K20" i="1"/>
  <c r="L20" i="1"/>
  <c r="K21" i="1"/>
  <c r="L21" i="1"/>
  <c r="K22" i="1"/>
  <c r="L22" i="1"/>
  <c r="K23" i="1"/>
  <c r="L23" i="1"/>
  <c r="K24" i="1"/>
  <c r="L24" i="1"/>
  <c r="K25" i="1"/>
  <c r="L25" i="1"/>
  <c r="K26" i="1"/>
  <c r="L26" i="1"/>
  <c r="K27" i="1"/>
  <c r="L27" i="1"/>
  <c r="K28" i="1"/>
  <c r="L28" i="1"/>
  <c r="K29" i="1"/>
  <c r="L29" i="1"/>
  <c r="K30" i="1"/>
  <c r="L30" i="1"/>
  <c r="K31" i="1"/>
  <c r="L31" i="1"/>
  <c r="K32"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K52" i="1"/>
  <c r="L52" i="1"/>
  <c r="K53" i="1"/>
  <c r="L53" i="1"/>
  <c r="K54" i="1"/>
  <c r="L54" i="1"/>
  <c r="K55" i="1"/>
  <c r="L55" i="1"/>
  <c r="K56" i="1"/>
  <c r="L56" i="1"/>
  <c r="K57" i="1"/>
  <c r="L57" i="1"/>
  <c r="K58" i="1"/>
  <c r="L58" i="1"/>
  <c r="K59" i="1"/>
  <c r="L59" i="1"/>
  <c r="K60" i="1"/>
  <c r="L60" i="1"/>
  <c r="K61" i="1"/>
  <c r="L61" i="1"/>
  <c r="K62" i="1"/>
  <c r="L62" i="1"/>
  <c r="K63" i="1"/>
  <c r="L63" i="1"/>
  <c r="K64" i="1"/>
  <c r="L64" i="1"/>
  <c r="K65" i="1"/>
  <c r="L65" i="1"/>
  <c r="K66" i="1"/>
  <c r="L66" i="1"/>
  <c r="K67" i="1"/>
  <c r="L67" i="1"/>
  <c r="K68" i="1"/>
  <c r="L68" i="1"/>
  <c r="K69" i="1"/>
  <c r="L69" i="1"/>
  <c r="K70" i="1"/>
  <c r="L70" i="1"/>
  <c r="K71" i="1"/>
  <c r="L71" i="1"/>
  <c r="K72" i="1"/>
  <c r="L72" i="1"/>
  <c r="K73" i="1"/>
  <c r="L73" i="1"/>
  <c r="K74" i="1"/>
  <c r="L74" i="1"/>
  <c r="K75" i="1"/>
  <c r="L75" i="1"/>
  <c r="K76" i="1"/>
  <c r="L76" i="1"/>
  <c r="K77" i="1"/>
  <c r="L77" i="1"/>
  <c r="K78" i="1"/>
  <c r="L78"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K93" i="1"/>
  <c r="L93" i="1"/>
  <c r="K94" i="1"/>
  <c r="L94" i="1"/>
  <c r="K95" i="1"/>
  <c r="L95" i="1"/>
  <c r="K96" i="1"/>
  <c r="L96" i="1"/>
  <c r="K97" i="1"/>
  <c r="L97" i="1"/>
  <c r="K98" i="1"/>
  <c r="L98" i="1"/>
  <c r="K99" i="1"/>
  <c r="L99" i="1"/>
  <c r="K100" i="1"/>
  <c r="L100" i="1"/>
  <c r="K101" i="1"/>
  <c r="L101" i="1"/>
  <c r="K102" i="1"/>
  <c r="L102" i="1"/>
  <c r="K103" i="1"/>
  <c r="L103" i="1"/>
  <c r="K104" i="1"/>
  <c r="L104" i="1"/>
  <c r="K105" i="1"/>
  <c r="L105" i="1"/>
  <c r="K106" i="1"/>
  <c r="L106" i="1"/>
  <c r="K107" i="1"/>
  <c r="L107" i="1"/>
  <c r="K108" i="1"/>
  <c r="L108" i="1"/>
  <c r="K109" i="1"/>
  <c r="L109" i="1"/>
  <c r="K110" i="1"/>
  <c r="L110" i="1"/>
  <c r="K111" i="1"/>
  <c r="L111" i="1"/>
  <c r="K112" i="1"/>
  <c r="L112" i="1"/>
  <c r="K113" i="1"/>
  <c r="L113" i="1"/>
  <c r="K114" i="1"/>
  <c r="L114" i="1"/>
  <c r="K115" i="1"/>
  <c r="L115" i="1"/>
  <c r="K116" i="1"/>
  <c r="L116" i="1"/>
  <c r="K117" i="1"/>
  <c r="L117" i="1"/>
  <c r="K118" i="1"/>
  <c r="L118" i="1"/>
  <c r="K119" i="1"/>
  <c r="L119" i="1"/>
  <c r="K120" i="1"/>
  <c r="L120" i="1"/>
  <c r="K121" i="1"/>
  <c r="L121" i="1"/>
  <c r="K122" i="1"/>
  <c r="L122" i="1"/>
  <c r="K123" i="1"/>
  <c r="L123" i="1"/>
  <c r="K124" i="1"/>
  <c r="L124" i="1"/>
  <c r="K125" i="1"/>
  <c r="L125" i="1"/>
  <c r="K126" i="1"/>
  <c r="L126" i="1"/>
  <c r="K127" i="1"/>
  <c r="L127" i="1"/>
  <c r="K128" i="1"/>
  <c r="L128" i="1"/>
  <c r="K129" i="1"/>
  <c r="L129" i="1"/>
  <c r="K130" i="1"/>
  <c r="L130" i="1"/>
  <c r="K131" i="1"/>
  <c r="L131" i="1"/>
  <c r="K132" i="1"/>
  <c r="L132" i="1"/>
  <c r="K133" i="1"/>
  <c r="L133" i="1"/>
  <c r="K134" i="1"/>
  <c r="L134" i="1"/>
  <c r="K135" i="1"/>
  <c r="L135" i="1"/>
  <c r="K136" i="1"/>
  <c r="L136" i="1"/>
  <c r="K137" i="1"/>
  <c r="L137" i="1"/>
  <c r="K138" i="1"/>
  <c r="L138" i="1"/>
  <c r="K139" i="1"/>
  <c r="L139" i="1"/>
  <c r="K140" i="1"/>
  <c r="L140" i="1"/>
  <c r="K141" i="1"/>
  <c r="L141" i="1"/>
  <c r="K142" i="1"/>
  <c r="L142" i="1"/>
  <c r="K143" i="1"/>
  <c r="L143" i="1"/>
  <c r="K144" i="1"/>
  <c r="L144" i="1"/>
  <c r="K145" i="1"/>
  <c r="L145" i="1"/>
  <c r="K146" i="1"/>
  <c r="L146" i="1"/>
  <c r="K147" i="1"/>
  <c r="L147" i="1"/>
  <c r="K148" i="1"/>
  <c r="L148" i="1"/>
  <c r="K149" i="1"/>
  <c r="L149" i="1"/>
  <c r="K150" i="1"/>
  <c r="L150" i="1"/>
  <c r="K151" i="1"/>
  <c r="L151" i="1"/>
  <c r="K152" i="1"/>
  <c r="L152" i="1"/>
  <c r="K153" i="1"/>
  <c r="L153" i="1"/>
  <c r="K154" i="1"/>
  <c r="L154" i="1"/>
  <c r="K155" i="1"/>
  <c r="L155" i="1"/>
  <c r="K156" i="1"/>
  <c r="L156" i="1"/>
  <c r="K157" i="1"/>
  <c r="L157" i="1"/>
  <c r="K158" i="1"/>
  <c r="L158" i="1"/>
  <c r="K159" i="1"/>
  <c r="L159" i="1"/>
  <c r="K160" i="1"/>
  <c r="L160" i="1"/>
  <c r="K161" i="1"/>
  <c r="L161" i="1"/>
  <c r="K162" i="1"/>
  <c r="L162" i="1"/>
  <c r="K163" i="1"/>
  <c r="L163" i="1"/>
  <c r="K164" i="1"/>
  <c r="L164" i="1"/>
  <c r="K165" i="1"/>
  <c r="L165" i="1"/>
  <c r="K166" i="1"/>
  <c r="L166" i="1"/>
  <c r="K167" i="1"/>
  <c r="L167" i="1"/>
  <c r="K168" i="1"/>
  <c r="L168" i="1"/>
  <c r="K169" i="1"/>
  <c r="L169" i="1"/>
  <c r="K170" i="1"/>
  <c r="L170" i="1"/>
  <c r="K171" i="1"/>
  <c r="L171" i="1"/>
  <c r="K172" i="1"/>
  <c r="L172" i="1"/>
  <c r="K173" i="1"/>
  <c r="L173" i="1"/>
  <c r="K174" i="1"/>
  <c r="L174" i="1"/>
  <c r="K175" i="1"/>
  <c r="L175" i="1"/>
  <c r="K176" i="1"/>
  <c r="L176" i="1"/>
  <c r="K177" i="1"/>
  <c r="L177" i="1"/>
  <c r="K178" i="1"/>
  <c r="L178" i="1"/>
  <c r="K179" i="1"/>
  <c r="L179" i="1"/>
  <c r="K180" i="1"/>
  <c r="L180" i="1"/>
  <c r="K181" i="1"/>
  <c r="L181" i="1"/>
  <c r="K182" i="1"/>
  <c r="L182" i="1"/>
  <c r="K183" i="1"/>
  <c r="L183" i="1"/>
  <c r="K184" i="1"/>
  <c r="L184" i="1"/>
  <c r="K185" i="1"/>
  <c r="L185" i="1"/>
  <c r="K186" i="1"/>
  <c r="L186" i="1"/>
  <c r="K187" i="1"/>
  <c r="L187" i="1"/>
  <c r="K188" i="1"/>
  <c r="L188" i="1"/>
  <c r="K189" i="1"/>
  <c r="L189" i="1"/>
  <c r="K190" i="1"/>
  <c r="L190" i="1"/>
  <c r="K191" i="1"/>
  <c r="L191" i="1"/>
  <c r="K192" i="1"/>
  <c r="L192" i="1"/>
  <c r="K193" i="1"/>
  <c r="L193" i="1"/>
  <c r="K194" i="1"/>
  <c r="L194" i="1"/>
  <c r="K195" i="1"/>
  <c r="L195" i="1"/>
  <c r="K196" i="1"/>
  <c r="L196" i="1"/>
  <c r="K197" i="1"/>
  <c r="L197" i="1"/>
  <c r="K198" i="1"/>
  <c r="L198" i="1"/>
  <c r="K199" i="1"/>
  <c r="L199" i="1"/>
  <c r="K200" i="1"/>
  <c r="L200" i="1"/>
  <c r="K201" i="1"/>
  <c r="L201" i="1"/>
  <c r="K202" i="1"/>
  <c r="L202" i="1"/>
  <c r="K203" i="1"/>
  <c r="L203" i="1"/>
  <c r="K204" i="1"/>
  <c r="L204" i="1"/>
  <c r="K205" i="1"/>
  <c r="L205" i="1"/>
  <c r="K206" i="1"/>
  <c r="L206" i="1"/>
  <c r="K207" i="1"/>
  <c r="L207" i="1"/>
  <c r="K208" i="1"/>
  <c r="L208" i="1"/>
  <c r="K209" i="1"/>
  <c r="L209" i="1"/>
  <c r="K210" i="1"/>
  <c r="L210" i="1"/>
  <c r="K211" i="1"/>
  <c r="L211" i="1"/>
  <c r="K212" i="1"/>
  <c r="L212" i="1"/>
  <c r="K213" i="1"/>
  <c r="L213" i="1"/>
  <c r="K214" i="1"/>
  <c r="L214" i="1"/>
  <c r="K215" i="1"/>
  <c r="L215" i="1"/>
  <c r="K216" i="1"/>
  <c r="L216" i="1"/>
  <c r="K217" i="1"/>
  <c r="L217" i="1"/>
  <c r="K218" i="1"/>
  <c r="L218" i="1"/>
  <c r="K219" i="1"/>
  <c r="L219" i="1"/>
  <c r="K220" i="1"/>
  <c r="L220" i="1"/>
  <c r="K221" i="1"/>
  <c r="L221" i="1"/>
  <c r="K222" i="1"/>
  <c r="L222" i="1"/>
  <c r="K223" i="1"/>
  <c r="L223" i="1"/>
  <c r="K224" i="1"/>
  <c r="L224" i="1"/>
  <c r="K225" i="1"/>
  <c r="L225" i="1"/>
  <c r="K226" i="1"/>
  <c r="L226" i="1"/>
  <c r="K227" i="1"/>
  <c r="L227" i="1"/>
  <c r="K228" i="1"/>
  <c r="L228" i="1"/>
  <c r="K229" i="1"/>
  <c r="L229" i="1"/>
  <c r="K230" i="1"/>
  <c r="L230" i="1"/>
  <c r="K231" i="1"/>
  <c r="L231" i="1"/>
  <c r="K232" i="1"/>
  <c r="L232" i="1"/>
  <c r="K233" i="1"/>
  <c r="L233" i="1"/>
  <c r="K234" i="1"/>
  <c r="L234" i="1"/>
  <c r="K235" i="1"/>
  <c r="L235" i="1"/>
  <c r="K236" i="1"/>
  <c r="L236" i="1"/>
  <c r="K237" i="1"/>
  <c r="L237" i="1"/>
  <c r="K238" i="1"/>
  <c r="L238" i="1"/>
  <c r="K239" i="1"/>
  <c r="L239" i="1"/>
  <c r="K240" i="1"/>
  <c r="L240" i="1"/>
  <c r="K241" i="1"/>
  <c r="L241" i="1"/>
  <c r="K242" i="1"/>
  <c r="L242" i="1"/>
  <c r="K243" i="1"/>
  <c r="L243" i="1"/>
  <c r="K244" i="1"/>
  <c r="L244" i="1"/>
  <c r="K245" i="1"/>
  <c r="L245" i="1"/>
  <c r="K246" i="1"/>
  <c r="L246" i="1"/>
  <c r="K247" i="1"/>
  <c r="L247" i="1"/>
  <c r="K248" i="1"/>
  <c r="L248" i="1"/>
  <c r="K249" i="1"/>
  <c r="L249" i="1"/>
  <c r="K250" i="1"/>
  <c r="L250" i="1"/>
  <c r="K251" i="1"/>
  <c r="L251" i="1"/>
  <c r="K252" i="1"/>
  <c r="L252" i="1"/>
  <c r="K253" i="1"/>
  <c r="L253" i="1"/>
  <c r="K254" i="1"/>
  <c r="L254" i="1"/>
  <c r="K255" i="1"/>
  <c r="L255" i="1"/>
  <c r="K256" i="1"/>
  <c r="L256" i="1"/>
  <c r="K257" i="1"/>
  <c r="L257" i="1"/>
  <c r="K258" i="1"/>
  <c r="L258" i="1"/>
  <c r="K259" i="1"/>
  <c r="L259" i="1"/>
  <c r="K260" i="1"/>
  <c r="L260" i="1"/>
  <c r="K261" i="1"/>
  <c r="L261" i="1"/>
  <c r="K262" i="1"/>
  <c r="L262" i="1"/>
  <c r="K263" i="1"/>
  <c r="L263" i="1"/>
  <c r="K264" i="1"/>
  <c r="L264" i="1"/>
  <c r="K265" i="1"/>
  <c r="L265" i="1"/>
  <c r="K266" i="1"/>
  <c r="L266" i="1"/>
  <c r="K267" i="1"/>
  <c r="L267" i="1"/>
  <c r="K268" i="1"/>
  <c r="L268" i="1"/>
  <c r="K269" i="1"/>
  <c r="L269" i="1"/>
  <c r="K270" i="1"/>
  <c r="L270" i="1"/>
  <c r="K271" i="1"/>
  <c r="L271" i="1"/>
  <c r="K272" i="1"/>
  <c r="L272" i="1"/>
  <c r="K273" i="1"/>
  <c r="L273" i="1"/>
  <c r="K274" i="1"/>
  <c r="L274" i="1"/>
  <c r="K275" i="1"/>
  <c r="L275" i="1"/>
  <c r="K276" i="1"/>
  <c r="L276" i="1"/>
  <c r="K277" i="1"/>
  <c r="L277" i="1"/>
  <c r="K278" i="1"/>
  <c r="L278" i="1"/>
  <c r="K279" i="1"/>
  <c r="L279" i="1"/>
  <c r="K280" i="1"/>
  <c r="L280" i="1"/>
  <c r="K281" i="1"/>
  <c r="L281" i="1"/>
  <c r="K282" i="1"/>
  <c r="L282" i="1"/>
  <c r="K283" i="1"/>
  <c r="L283" i="1"/>
  <c r="K284" i="1"/>
  <c r="L284" i="1"/>
  <c r="K285" i="1"/>
  <c r="L285" i="1"/>
  <c r="K286" i="1"/>
  <c r="L286" i="1"/>
  <c r="K287" i="1"/>
  <c r="L287" i="1"/>
  <c r="K288" i="1"/>
  <c r="L288" i="1"/>
  <c r="K289" i="1"/>
  <c r="L289" i="1"/>
  <c r="K290" i="1"/>
  <c r="L290" i="1"/>
  <c r="K291" i="1"/>
  <c r="L291" i="1"/>
  <c r="K292" i="1"/>
  <c r="L292" i="1"/>
  <c r="K293" i="1"/>
  <c r="L293" i="1"/>
  <c r="K294" i="1"/>
  <c r="L294" i="1"/>
  <c r="K295" i="1"/>
  <c r="L295" i="1"/>
  <c r="K296" i="1"/>
  <c r="L296" i="1"/>
  <c r="K297" i="1"/>
  <c r="L297" i="1"/>
  <c r="K298" i="1"/>
  <c r="L298" i="1"/>
  <c r="K299" i="1"/>
  <c r="L299" i="1"/>
  <c r="K300" i="1"/>
  <c r="L300" i="1"/>
  <c r="K301" i="1"/>
  <c r="L301" i="1"/>
  <c r="K302" i="1"/>
  <c r="L302" i="1"/>
  <c r="K303" i="1"/>
  <c r="L303" i="1"/>
  <c r="K304" i="1"/>
  <c r="L304" i="1"/>
  <c r="K305" i="1"/>
  <c r="L305" i="1"/>
  <c r="K306" i="1"/>
  <c r="L306" i="1"/>
  <c r="K307" i="1"/>
  <c r="L307" i="1"/>
  <c r="K308" i="1"/>
  <c r="L308" i="1"/>
  <c r="K309" i="1"/>
  <c r="L309" i="1"/>
  <c r="K310" i="1"/>
  <c r="L310" i="1"/>
  <c r="K311" i="1"/>
  <c r="L311" i="1"/>
  <c r="K312" i="1"/>
  <c r="L312" i="1"/>
  <c r="K313" i="1"/>
  <c r="L313" i="1"/>
  <c r="K314" i="1"/>
  <c r="L314" i="1"/>
  <c r="K315" i="1"/>
  <c r="L315" i="1"/>
  <c r="K316" i="1"/>
  <c r="L316" i="1"/>
  <c r="K317" i="1"/>
  <c r="L317" i="1"/>
  <c r="K318" i="1"/>
  <c r="L318" i="1"/>
  <c r="K319" i="1"/>
  <c r="L319" i="1"/>
  <c r="K320" i="1"/>
  <c r="L320" i="1"/>
  <c r="K321" i="1"/>
  <c r="L321" i="1"/>
  <c r="K322" i="1"/>
  <c r="L322" i="1"/>
  <c r="K323" i="1"/>
  <c r="L323" i="1"/>
  <c r="K324" i="1"/>
  <c r="L324" i="1"/>
  <c r="K325" i="1"/>
  <c r="L325" i="1"/>
  <c r="K326" i="1"/>
  <c r="L326" i="1"/>
  <c r="K327" i="1"/>
  <c r="L327" i="1"/>
  <c r="K328" i="1"/>
  <c r="L328" i="1"/>
  <c r="K329" i="1"/>
  <c r="L329" i="1"/>
  <c r="K330" i="1"/>
  <c r="L330" i="1"/>
  <c r="K331" i="1"/>
  <c r="L331" i="1"/>
  <c r="K332" i="1"/>
  <c r="L332" i="1"/>
  <c r="K333" i="1"/>
  <c r="L333" i="1"/>
  <c r="K334" i="1"/>
  <c r="L334" i="1"/>
  <c r="K335" i="1"/>
  <c r="L335" i="1"/>
  <c r="K336" i="1"/>
  <c r="L336" i="1"/>
  <c r="K337" i="1"/>
  <c r="L337" i="1"/>
  <c r="K338" i="1"/>
  <c r="L338" i="1"/>
  <c r="K339" i="1"/>
  <c r="L339" i="1"/>
  <c r="K340" i="1"/>
  <c r="L340" i="1"/>
  <c r="K341" i="1"/>
  <c r="L341" i="1"/>
  <c r="K342" i="1"/>
  <c r="L342" i="1"/>
  <c r="K343" i="1"/>
  <c r="L343" i="1"/>
  <c r="K344" i="1"/>
  <c r="L344" i="1"/>
  <c r="K345" i="1"/>
  <c r="L345" i="1"/>
  <c r="K346" i="1"/>
  <c r="L346" i="1"/>
  <c r="K347" i="1"/>
  <c r="L347" i="1"/>
  <c r="K348" i="1"/>
  <c r="L348" i="1"/>
  <c r="K349" i="1"/>
  <c r="L349" i="1"/>
  <c r="K350" i="1"/>
  <c r="L350" i="1"/>
  <c r="K351" i="1"/>
  <c r="L351" i="1"/>
  <c r="K352" i="1"/>
  <c r="L352" i="1"/>
  <c r="K353" i="1"/>
  <c r="L353" i="1"/>
  <c r="K354" i="1"/>
  <c r="L354" i="1"/>
  <c r="K355" i="1"/>
  <c r="L355" i="1"/>
  <c r="K356" i="1"/>
  <c r="L356" i="1"/>
  <c r="K357" i="1"/>
  <c r="L357" i="1"/>
  <c r="K358" i="1"/>
  <c r="L358" i="1"/>
  <c r="K359" i="1"/>
  <c r="L359" i="1"/>
  <c r="K360" i="1"/>
  <c r="L360" i="1"/>
  <c r="K361" i="1"/>
  <c r="L361" i="1"/>
  <c r="K362" i="1"/>
  <c r="L362" i="1"/>
  <c r="K363" i="1"/>
  <c r="L363" i="1"/>
  <c r="K364" i="1"/>
  <c r="L364" i="1"/>
  <c r="K365" i="1"/>
  <c r="L365" i="1"/>
  <c r="K366" i="1"/>
  <c r="L366" i="1"/>
  <c r="K367" i="1"/>
  <c r="L367" i="1"/>
  <c r="K368" i="1"/>
  <c r="L368" i="1"/>
  <c r="K369" i="1"/>
  <c r="L369" i="1"/>
  <c r="K370" i="1"/>
  <c r="L370" i="1"/>
  <c r="K371" i="1"/>
  <c r="L371" i="1"/>
  <c r="K372" i="1"/>
  <c r="L372" i="1"/>
  <c r="K373" i="1"/>
  <c r="L373" i="1"/>
  <c r="K374" i="1"/>
  <c r="L374" i="1"/>
  <c r="K375" i="1"/>
  <c r="L375" i="1"/>
  <c r="K11" i="1"/>
  <c r="L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AB12" i="1"/>
  <c r="AC12" i="1"/>
  <c r="AD12" i="1"/>
  <c r="AE12" i="1"/>
  <c r="AF12" i="1"/>
  <c r="AG12" i="1"/>
  <c r="AH12" i="1"/>
  <c r="AI12" i="1"/>
  <c r="AJ12" i="1"/>
  <c r="AK12" i="1"/>
  <c r="AL12" i="1"/>
  <c r="AB13" i="1"/>
  <c r="AC13" i="1"/>
  <c r="AD13" i="1"/>
  <c r="AE13" i="1"/>
  <c r="AF13" i="1"/>
  <c r="AG13" i="1"/>
  <c r="AH13" i="1"/>
  <c r="AI13" i="1"/>
  <c r="AJ13" i="1"/>
  <c r="AK13" i="1"/>
  <c r="AS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S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S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S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L28" i="1"/>
  <c r="AB29" i="1"/>
  <c r="AC29" i="1"/>
  <c r="AD29" i="1"/>
  <c r="AE29" i="1"/>
  <c r="AF29" i="1"/>
  <c r="AG29" i="1"/>
  <c r="AH29" i="1"/>
  <c r="AI29" i="1"/>
  <c r="AJ29" i="1"/>
  <c r="AK29" i="1"/>
  <c r="AS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S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S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L40" i="1"/>
  <c r="AB41" i="1"/>
  <c r="AC41" i="1"/>
  <c r="AD41" i="1"/>
  <c r="AE41" i="1"/>
  <c r="AF41" i="1"/>
  <c r="AG41" i="1"/>
  <c r="AH41" i="1"/>
  <c r="AI41" i="1"/>
  <c r="AJ41" i="1"/>
  <c r="AK41" i="1"/>
  <c r="AS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S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S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S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S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S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S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S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S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S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S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S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S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S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S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S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S104" i="1"/>
  <c r="AL104" i="1"/>
  <c r="AB105" i="1"/>
  <c r="AC105" i="1"/>
  <c r="AD105" i="1"/>
  <c r="AE105" i="1"/>
  <c r="AF105" i="1"/>
  <c r="AG105" i="1"/>
  <c r="AH105" i="1"/>
  <c r="AI105" i="1"/>
  <c r="AJ105" i="1"/>
  <c r="AK105" i="1"/>
  <c r="AS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S108" i="1"/>
  <c r="AL108" i="1"/>
  <c r="AB109" i="1"/>
  <c r="AC109" i="1"/>
  <c r="AD109" i="1"/>
  <c r="AE109" i="1"/>
  <c r="AF109" i="1"/>
  <c r="AG109" i="1"/>
  <c r="AH109" i="1"/>
  <c r="AI109" i="1"/>
  <c r="AJ109" i="1"/>
  <c r="AK109" i="1"/>
  <c r="AS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S112" i="1"/>
  <c r="AL112" i="1"/>
  <c r="AB113" i="1"/>
  <c r="AC113" i="1"/>
  <c r="AD113" i="1"/>
  <c r="AE113" i="1"/>
  <c r="AF113" i="1"/>
  <c r="AG113" i="1"/>
  <c r="AH113" i="1"/>
  <c r="AI113" i="1"/>
  <c r="AJ113" i="1"/>
  <c r="AK113" i="1"/>
  <c r="AS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S116" i="1"/>
  <c r="AL116" i="1"/>
  <c r="AB117" i="1"/>
  <c r="AC117" i="1"/>
  <c r="AD117" i="1"/>
  <c r="AE117" i="1"/>
  <c r="AF117" i="1"/>
  <c r="AG117" i="1"/>
  <c r="AH117" i="1"/>
  <c r="AI117" i="1"/>
  <c r="AJ117" i="1"/>
  <c r="AK117" i="1"/>
  <c r="AS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L124" i="1"/>
  <c r="AB125" i="1"/>
  <c r="AC125" i="1"/>
  <c r="AD125" i="1"/>
  <c r="AE125" i="1"/>
  <c r="AF125" i="1"/>
  <c r="AG125" i="1"/>
  <c r="AH125" i="1"/>
  <c r="AI125" i="1"/>
  <c r="AJ125" i="1"/>
  <c r="AK125" i="1"/>
  <c r="AS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L128" i="1"/>
  <c r="AB129" i="1"/>
  <c r="AC129" i="1"/>
  <c r="AD129" i="1"/>
  <c r="AE129" i="1"/>
  <c r="AF129" i="1"/>
  <c r="AG129" i="1"/>
  <c r="AH129" i="1"/>
  <c r="AI129" i="1"/>
  <c r="AJ129" i="1"/>
  <c r="AK129" i="1"/>
  <c r="AS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L132" i="1"/>
  <c r="AB133" i="1"/>
  <c r="AC133" i="1"/>
  <c r="AD133" i="1"/>
  <c r="AE133" i="1"/>
  <c r="AF133" i="1"/>
  <c r="AG133" i="1"/>
  <c r="AH133" i="1"/>
  <c r="AI133" i="1"/>
  <c r="AJ133" i="1"/>
  <c r="AK133" i="1"/>
  <c r="AS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L136" i="1"/>
  <c r="AB137" i="1"/>
  <c r="AC137" i="1"/>
  <c r="AD137" i="1"/>
  <c r="AE137" i="1"/>
  <c r="AF137" i="1"/>
  <c r="AG137" i="1"/>
  <c r="AH137" i="1"/>
  <c r="AI137" i="1"/>
  <c r="AJ137" i="1"/>
  <c r="AK137" i="1"/>
  <c r="AS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L140" i="1"/>
  <c r="AB141" i="1"/>
  <c r="AC141" i="1"/>
  <c r="AD141" i="1"/>
  <c r="AE141" i="1"/>
  <c r="AF141" i="1"/>
  <c r="AG141" i="1"/>
  <c r="AH141" i="1"/>
  <c r="AI141" i="1"/>
  <c r="AJ141" i="1"/>
  <c r="AK141" i="1"/>
  <c r="AS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L144" i="1"/>
  <c r="AB145" i="1"/>
  <c r="AC145" i="1"/>
  <c r="AD145" i="1"/>
  <c r="AE145" i="1"/>
  <c r="AF145" i="1"/>
  <c r="AG145" i="1"/>
  <c r="AH145" i="1"/>
  <c r="AI145" i="1"/>
  <c r="AJ145" i="1"/>
  <c r="AK145" i="1"/>
  <c r="AS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L148" i="1"/>
  <c r="AB149" i="1"/>
  <c r="AC149" i="1"/>
  <c r="AD149" i="1"/>
  <c r="AE149" i="1"/>
  <c r="AF149" i="1"/>
  <c r="AG149" i="1"/>
  <c r="AH149" i="1"/>
  <c r="AI149" i="1"/>
  <c r="AJ149" i="1"/>
  <c r="AK149" i="1"/>
  <c r="AS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D153" i="1"/>
  <c r="AE153" i="1"/>
  <c r="AF153" i="1"/>
  <c r="AG153" i="1"/>
  <c r="AH153" i="1"/>
  <c r="AI153" i="1"/>
  <c r="AJ153" i="1"/>
  <c r="AK153" i="1"/>
  <c r="AS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L156" i="1"/>
  <c r="AB157" i="1"/>
  <c r="AC157" i="1"/>
  <c r="AD157" i="1"/>
  <c r="AE157" i="1"/>
  <c r="AF157" i="1"/>
  <c r="AG157" i="1"/>
  <c r="AH157" i="1"/>
  <c r="AI157" i="1"/>
  <c r="AJ157" i="1"/>
  <c r="AK157" i="1"/>
  <c r="AS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L160" i="1"/>
  <c r="AB161" i="1"/>
  <c r="AC161" i="1"/>
  <c r="AD161" i="1"/>
  <c r="AE161" i="1"/>
  <c r="AF161" i="1"/>
  <c r="AG161" i="1"/>
  <c r="AH161" i="1"/>
  <c r="AI161" i="1"/>
  <c r="AJ161" i="1"/>
  <c r="AK161" i="1"/>
  <c r="AS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S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L168" i="1"/>
  <c r="AB169" i="1"/>
  <c r="AC169" i="1"/>
  <c r="AD169" i="1"/>
  <c r="AE169" i="1"/>
  <c r="AF169" i="1"/>
  <c r="AG169" i="1"/>
  <c r="AH169" i="1"/>
  <c r="AI169" i="1"/>
  <c r="AJ169" i="1"/>
  <c r="AK169" i="1"/>
  <c r="AS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L172" i="1"/>
  <c r="AB173" i="1"/>
  <c r="AC173" i="1"/>
  <c r="AD173" i="1"/>
  <c r="AE173" i="1"/>
  <c r="AF173" i="1"/>
  <c r="AG173" i="1"/>
  <c r="AH173" i="1"/>
  <c r="AI173" i="1"/>
  <c r="AJ173" i="1"/>
  <c r="AK173" i="1"/>
  <c r="AS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L176" i="1"/>
  <c r="AB177" i="1"/>
  <c r="AC177" i="1"/>
  <c r="AD177" i="1"/>
  <c r="AE177" i="1"/>
  <c r="AF177" i="1"/>
  <c r="AG177" i="1"/>
  <c r="AH177" i="1"/>
  <c r="AI177" i="1"/>
  <c r="AJ177" i="1"/>
  <c r="AK177" i="1"/>
  <c r="AS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L180" i="1"/>
  <c r="AB181" i="1"/>
  <c r="AC181" i="1"/>
  <c r="AD181" i="1"/>
  <c r="AE181" i="1"/>
  <c r="AF181" i="1"/>
  <c r="AG181" i="1"/>
  <c r="AH181" i="1"/>
  <c r="AI181" i="1"/>
  <c r="AJ181" i="1"/>
  <c r="AK181" i="1"/>
  <c r="AS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L184" i="1"/>
  <c r="AB185" i="1"/>
  <c r="AC185" i="1"/>
  <c r="AD185" i="1"/>
  <c r="AE185" i="1"/>
  <c r="AF185" i="1"/>
  <c r="AG185" i="1"/>
  <c r="AH185" i="1"/>
  <c r="AI185" i="1"/>
  <c r="AJ185" i="1"/>
  <c r="AK185" i="1"/>
  <c r="AS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S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D193" i="1"/>
  <c r="AE193" i="1"/>
  <c r="AF193" i="1"/>
  <c r="AG193" i="1"/>
  <c r="AH193" i="1"/>
  <c r="AI193" i="1"/>
  <c r="AJ193" i="1"/>
  <c r="AK193" i="1"/>
  <c r="AS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S196" i="1"/>
  <c r="AL196" i="1"/>
  <c r="AB197" i="1"/>
  <c r="AC197" i="1"/>
  <c r="AD197" i="1"/>
  <c r="AE197" i="1"/>
  <c r="AF197" i="1"/>
  <c r="AG197" i="1"/>
  <c r="AH197" i="1"/>
  <c r="AI197" i="1"/>
  <c r="AJ197" i="1"/>
  <c r="AK197" i="1"/>
  <c r="AS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S200" i="1"/>
  <c r="AL200" i="1"/>
  <c r="AB201" i="1"/>
  <c r="AC201" i="1"/>
  <c r="AD201" i="1"/>
  <c r="AE201" i="1"/>
  <c r="AF201" i="1"/>
  <c r="AG201" i="1"/>
  <c r="AH201" i="1"/>
  <c r="AI201" i="1"/>
  <c r="AJ201" i="1"/>
  <c r="AK201" i="1"/>
  <c r="AS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S204" i="1"/>
  <c r="AL204" i="1"/>
  <c r="AB205" i="1"/>
  <c r="AC205" i="1"/>
  <c r="AD205" i="1"/>
  <c r="AE205" i="1"/>
  <c r="AF205" i="1"/>
  <c r="AG205" i="1"/>
  <c r="AH205" i="1"/>
  <c r="AI205" i="1"/>
  <c r="AJ205" i="1"/>
  <c r="AK205" i="1"/>
  <c r="AS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S208" i="1"/>
  <c r="AL208" i="1"/>
  <c r="AB209" i="1"/>
  <c r="AC209" i="1"/>
  <c r="AD209" i="1"/>
  <c r="AE209" i="1"/>
  <c r="AF209" i="1"/>
  <c r="AG209" i="1"/>
  <c r="AH209" i="1"/>
  <c r="AI209" i="1"/>
  <c r="AJ209" i="1"/>
  <c r="AK209" i="1"/>
  <c r="AS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S212" i="1"/>
  <c r="AL212" i="1"/>
  <c r="AB213" i="1"/>
  <c r="AC213" i="1"/>
  <c r="AD213" i="1"/>
  <c r="AE213" i="1"/>
  <c r="AF213" i="1"/>
  <c r="AG213" i="1"/>
  <c r="AH213" i="1"/>
  <c r="AI213" i="1"/>
  <c r="AJ213" i="1"/>
  <c r="AK213" i="1"/>
  <c r="AS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S216" i="1"/>
  <c r="AL216" i="1"/>
  <c r="AB217" i="1"/>
  <c r="AC217" i="1"/>
  <c r="AD217" i="1"/>
  <c r="AE217" i="1"/>
  <c r="AF217" i="1"/>
  <c r="AG217" i="1"/>
  <c r="AH217" i="1"/>
  <c r="AI217" i="1"/>
  <c r="AJ217" i="1"/>
  <c r="AK217" i="1"/>
  <c r="AS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S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C225" i="1"/>
  <c r="AD225" i="1"/>
  <c r="AE225" i="1"/>
  <c r="AF225" i="1"/>
  <c r="AG225" i="1"/>
  <c r="AH225" i="1"/>
  <c r="AI225" i="1"/>
  <c r="AJ225" i="1"/>
  <c r="AK225" i="1"/>
  <c r="AS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L228" i="1"/>
  <c r="AB229" i="1"/>
  <c r="AC229" i="1"/>
  <c r="AD229" i="1"/>
  <c r="AE229" i="1"/>
  <c r="AF229" i="1"/>
  <c r="AG229" i="1"/>
  <c r="AH229" i="1"/>
  <c r="AI229" i="1"/>
  <c r="AJ229" i="1"/>
  <c r="AK229" i="1"/>
  <c r="AS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L232" i="1"/>
  <c r="AB233" i="1"/>
  <c r="AC233" i="1"/>
  <c r="AD233" i="1"/>
  <c r="AE233" i="1"/>
  <c r="AF233" i="1"/>
  <c r="AG233" i="1"/>
  <c r="AH233" i="1"/>
  <c r="AI233" i="1"/>
  <c r="AJ233" i="1"/>
  <c r="AK233" i="1"/>
  <c r="AS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L236" i="1"/>
  <c r="AB237" i="1"/>
  <c r="AC237" i="1"/>
  <c r="AD237" i="1"/>
  <c r="AE237" i="1"/>
  <c r="AF237" i="1"/>
  <c r="AG237" i="1"/>
  <c r="AH237" i="1"/>
  <c r="AI237" i="1"/>
  <c r="AJ237" i="1"/>
  <c r="AK237" i="1"/>
  <c r="AS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S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L244" i="1"/>
  <c r="AB245" i="1"/>
  <c r="AC245" i="1"/>
  <c r="AD245" i="1"/>
  <c r="AE245" i="1"/>
  <c r="AF245" i="1"/>
  <c r="AG245" i="1"/>
  <c r="AH245" i="1"/>
  <c r="AI245" i="1"/>
  <c r="AJ245" i="1"/>
  <c r="AK245" i="1"/>
  <c r="AS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L248" i="1"/>
  <c r="AB249" i="1"/>
  <c r="AC249" i="1"/>
  <c r="AD249" i="1"/>
  <c r="AE249" i="1"/>
  <c r="AF249" i="1"/>
  <c r="AG249" i="1"/>
  <c r="AH249" i="1"/>
  <c r="AI249" i="1"/>
  <c r="AJ249" i="1"/>
  <c r="AK249" i="1"/>
  <c r="AS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L252" i="1"/>
  <c r="AB253" i="1"/>
  <c r="AC253" i="1"/>
  <c r="AD253" i="1"/>
  <c r="AE253" i="1"/>
  <c r="AF253" i="1"/>
  <c r="AG253" i="1"/>
  <c r="AH253" i="1"/>
  <c r="AI253" i="1"/>
  <c r="AJ253" i="1"/>
  <c r="AK253" i="1"/>
  <c r="AS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C257" i="1"/>
  <c r="AD257" i="1"/>
  <c r="AE257" i="1"/>
  <c r="AF257" i="1"/>
  <c r="AG257" i="1"/>
  <c r="AH257" i="1"/>
  <c r="AI257" i="1"/>
  <c r="AJ257" i="1"/>
  <c r="AK257" i="1"/>
  <c r="AS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B261" i="1"/>
  <c r="AC261" i="1"/>
  <c r="AD261" i="1"/>
  <c r="AE261" i="1"/>
  <c r="AF261" i="1"/>
  <c r="AG261" i="1"/>
  <c r="AH261" i="1"/>
  <c r="AI261" i="1"/>
  <c r="AJ261" i="1"/>
  <c r="AK261" i="1"/>
  <c r="AS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L264" i="1"/>
  <c r="AB265" i="1"/>
  <c r="AC265" i="1"/>
  <c r="AD265" i="1"/>
  <c r="AE265" i="1"/>
  <c r="AF265" i="1"/>
  <c r="AG265" i="1"/>
  <c r="AH265" i="1"/>
  <c r="AI265" i="1"/>
  <c r="AJ265" i="1"/>
  <c r="AK265" i="1"/>
  <c r="AS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L268" i="1"/>
  <c r="AB269" i="1"/>
  <c r="AC269" i="1"/>
  <c r="AD269" i="1"/>
  <c r="AE269" i="1"/>
  <c r="AF269" i="1"/>
  <c r="AG269" i="1"/>
  <c r="AH269" i="1"/>
  <c r="AI269" i="1"/>
  <c r="AJ269" i="1"/>
  <c r="AK269" i="1"/>
  <c r="AS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L272" i="1"/>
  <c r="AB273" i="1"/>
  <c r="AC273" i="1"/>
  <c r="AD273" i="1"/>
  <c r="AE273" i="1"/>
  <c r="AF273" i="1"/>
  <c r="AG273" i="1"/>
  <c r="AH273" i="1"/>
  <c r="AI273" i="1"/>
  <c r="AJ273" i="1"/>
  <c r="AK273" i="1"/>
  <c r="AS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L276" i="1"/>
  <c r="AB277" i="1"/>
  <c r="AC277" i="1"/>
  <c r="AD277" i="1"/>
  <c r="AE277" i="1"/>
  <c r="AF277" i="1"/>
  <c r="AG277" i="1"/>
  <c r="AH277" i="1"/>
  <c r="AI277" i="1"/>
  <c r="AJ277" i="1"/>
  <c r="AK277" i="1"/>
  <c r="AS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L280" i="1"/>
  <c r="AB281" i="1"/>
  <c r="AC281" i="1"/>
  <c r="AD281" i="1"/>
  <c r="AE281" i="1"/>
  <c r="AF281" i="1"/>
  <c r="AG281" i="1"/>
  <c r="AH281" i="1"/>
  <c r="AI281" i="1"/>
  <c r="AJ281" i="1"/>
  <c r="AK281" i="1"/>
  <c r="AS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C285" i="1"/>
  <c r="AD285" i="1"/>
  <c r="AE285" i="1"/>
  <c r="AF285" i="1"/>
  <c r="AG285" i="1"/>
  <c r="AH285" i="1"/>
  <c r="AI285" i="1"/>
  <c r="AJ285" i="1"/>
  <c r="AK285" i="1"/>
  <c r="AS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L288" i="1"/>
  <c r="AB289" i="1"/>
  <c r="AC289" i="1"/>
  <c r="AD289" i="1"/>
  <c r="AE289" i="1"/>
  <c r="AF289" i="1"/>
  <c r="AG289" i="1"/>
  <c r="AH289" i="1"/>
  <c r="AI289" i="1"/>
  <c r="AJ289" i="1"/>
  <c r="AK289" i="1"/>
  <c r="AS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L292" i="1"/>
  <c r="AB293" i="1"/>
  <c r="AC293" i="1"/>
  <c r="AD293" i="1"/>
  <c r="AE293" i="1"/>
  <c r="AF293" i="1"/>
  <c r="AG293" i="1"/>
  <c r="AH293" i="1"/>
  <c r="AI293" i="1"/>
  <c r="AJ293" i="1"/>
  <c r="AK293" i="1"/>
  <c r="AS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L296" i="1"/>
  <c r="AB297" i="1"/>
  <c r="AC297" i="1"/>
  <c r="AD297" i="1"/>
  <c r="AE297" i="1"/>
  <c r="AF297" i="1"/>
  <c r="AG297" i="1"/>
  <c r="AH297" i="1"/>
  <c r="AI297" i="1"/>
  <c r="AJ297" i="1"/>
  <c r="AK297" i="1"/>
  <c r="AS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L300" i="1"/>
  <c r="AB301" i="1"/>
  <c r="AC301" i="1"/>
  <c r="AD301" i="1"/>
  <c r="AE301" i="1"/>
  <c r="AF301" i="1"/>
  <c r="AG301" i="1"/>
  <c r="AH301" i="1"/>
  <c r="AI301" i="1"/>
  <c r="AJ301" i="1"/>
  <c r="AK301" i="1"/>
  <c r="AS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L304" i="1"/>
  <c r="AB305" i="1"/>
  <c r="AC305" i="1"/>
  <c r="AD305" i="1"/>
  <c r="AE305" i="1"/>
  <c r="AF305" i="1"/>
  <c r="AG305" i="1"/>
  <c r="AH305" i="1"/>
  <c r="AI305" i="1"/>
  <c r="AJ305" i="1"/>
  <c r="AK305" i="1"/>
  <c r="AS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S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L312" i="1"/>
  <c r="AB313" i="1"/>
  <c r="AC313" i="1"/>
  <c r="AD313" i="1"/>
  <c r="AE313" i="1"/>
  <c r="AF313" i="1"/>
  <c r="AG313" i="1"/>
  <c r="AH313" i="1"/>
  <c r="AI313" i="1"/>
  <c r="AJ313" i="1"/>
  <c r="AK313" i="1"/>
  <c r="AS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L316" i="1"/>
  <c r="AB317" i="1"/>
  <c r="AC317" i="1"/>
  <c r="AD317" i="1"/>
  <c r="AE317" i="1"/>
  <c r="AF317" i="1"/>
  <c r="AG317" i="1"/>
  <c r="AH317" i="1"/>
  <c r="AI317" i="1"/>
  <c r="AJ317" i="1"/>
  <c r="AK317" i="1"/>
  <c r="AS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S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S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S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L332" i="1"/>
  <c r="AB333" i="1"/>
  <c r="AC333" i="1"/>
  <c r="AD333" i="1"/>
  <c r="AE333" i="1"/>
  <c r="AF333" i="1"/>
  <c r="AG333" i="1"/>
  <c r="AH333" i="1"/>
  <c r="AI333" i="1"/>
  <c r="AJ333" i="1"/>
  <c r="AK333" i="1"/>
  <c r="AS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S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L340" i="1"/>
  <c r="AB341" i="1"/>
  <c r="AC341" i="1"/>
  <c r="AD341" i="1"/>
  <c r="AE341" i="1"/>
  <c r="AF341" i="1"/>
  <c r="AG341" i="1"/>
  <c r="AH341" i="1"/>
  <c r="AI341" i="1"/>
  <c r="AJ341" i="1"/>
  <c r="AK341" i="1"/>
  <c r="AS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L344" i="1"/>
  <c r="AB345" i="1"/>
  <c r="AC345" i="1"/>
  <c r="AD345" i="1"/>
  <c r="AE345" i="1"/>
  <c r="AF345" i="1"/>
  <c r="AG345" i="1"/>
  <c r="AH345" i="1"/>
  <c r="AI345" i="1"/>
  <c r="AJ345" i="1"/>
  <c r="AK345" i="1"/>
  <c r="AS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L348" i="1"/>
  <c r="AB349" i="1"/>
  <c r="AC349" i="1"/>
  <c r="AD349" i="1"/>
  <c r="AE349" i="1"/>
  <c r="AF349" i="1"/>
  <c r="AG349" i="1"/>
  <c r="AH349" i="1"/>
  <c r="AI349" i="1"/>
  <c r="AJ349" i="1"/>
  <c r="AK349" i="1"/>
  <c r="AS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S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S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S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S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L368" i="1"/>
  <c r="AB369" i="1"/>
  <c r="AC369" i="1"/>
  <c r="AD369" i="1"/>
  <c r="AE369" i="1"/>
  <c r="AF369" i="1"/>
  <c r="AG369" i="1"/>
  <c r="AH369" i="1"/>
  <c r="AI369" i="1"/>
  <c r="AJ369" i="1"/>
  <c r="AK369" i="1"/>
  <c r="AS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C373" i="1"/>
  <c r="AD373" i="1"/>
  <c r="AE373" i="1"/>
  <c r="AF373" i="1"/>
  <c r="AG373" i="1"/>
  <c r="AH373" i="1"/>
  <c r="AI373" i="1"/>
  <c r="AJ373" i="1"/>
  <c r="AK373" i="1"/>
  <c r="AS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370" i="1"/>
  <c r="AS362" i="1"/>
  <c r="AS354" i="1"/>
  <c r="AS350" i="1"/>
  <c r="AS338" i="1"/>
  <c r="AS334" i="1"/>
  <c r="AS326" i="1"/>
  <c r="AS322" i="1"/>
  <c r="AS318" i="1"/>
  <c r="AS314" i="1"/>
  <c r="AS310" i="1"/>
  <c r="AS306" i="1"/>
  <c r="AS302" i="1"/>
  <c r="AS298" i="1"/>
  <c r="AS294" i="1"/>
  <c r="AS290" i="1"/>
  <c r="AS286" i="1"/>
  <c r="AS282" i="1"/>
  <c r="AS278" i="1"/>
  <c r="AS274" i="1"/>
  <c r="AS270" i="1"/>
  <c r="AS266" i="1"/>
  <c r="AS262" i="1"/>
  <c r="AS254" i="1"/>
  <c r="AS255" i="1"/>
  <c r="AS256" i="1"/>
  <c r="AS258" i="1"/>
  <c r="AS259" i="1"/>
  <c r="AS260" i="1"/>
  <c r="AS263" i="1"/>
  <c r="AS264" i="1"/>
  <c r="AS267" i="1"/>
  <c r="AS268" i="1"/>
  <c r="AS271" i="1"/>
  <c r="AS272" i="1"/>
  <c r="AS275" i="1"/>
  <c r="AS276" i="1"/>
  <c r="AS279" i="1"/>
  <c r="AS280" i="1"/>
  <c r="AS283" i="1"/>
  <c r="AS389" i="1"/>
  <c r="AS375" i="1"/>
  <c r="AS371" i="1"/>
  <c r="AS367" i="1"/>
  <c r="AS363" i="1"/>
  <c r="AS359" i="1"/>
  <c r="AS355" i="1"/>
  <c r="AS351" i="1"/>
  <c r="AS347" i="1"/>
  <c r="AS343" i="1"/>
  <c r="AS372" i="1"/>
  <c r="AS368" i="1"/>
  <c r="AS364" i="1"/>
  <c r="AS360" i="1"/>
  <c r="AS356" i="1"/>
  <c r="AS352" i="1"/>
  <c r="AS348" i="1"/>
  <c r="AS344" i="1"/>
  <c r="AS340" i="1"/>
  <c r="AS336" i="1"/>
  <c r="AS332" i="1"/>
  <c r="AS328" i="1"/>
  <c r="AS324" i="1"/>
  <c r="AS320" i="1"/>
  <c r="AS316" i="1"/>
  <c r="AS312" i="1"/>
  <c r="AS308" i="1"/>
  <c r="AS304" i="1"/>
  <c r="AS300" i="1"/>
  <c r="AS296" i="1"/>
  <c r="AS292" i="1"/>
  <c r="AS288" i="1"/>
  <c r="AS284" i="1"/>
  <c r="AS287" i="1"/>
  <c r="AS291" i="1"/>
  <c r="AS295" i="1"/>
  <c r="AS299" i="1"/>
  <c r="AS303" i="1"/>
  <c r="AS307" i="1"/>
  <c r="AS311" i="1"/>
  <c r="AS390" i="1"/>
  <c r="AS252" i="1"/>
  <c r="AS248" i="1"/>
  <c r="AS244" i="1"/>
  <c r="AS240" i="1"/>
  <c r="AS236" i="1"/>
  <c r="AS232" i="1"/>
  <c r="AS228" i="1"/>
  <c r="AS224" i="1"/>
  <c r="AS220" i="1"/>
  <c r="AS188" i="1"/>
  <c r="AS184" i="1"/>
  <c r="AS180" i="1"/>
  <c r="AS176" i="1"/>
  <c r="AS172" i="1"/>
  <c r="AS168" i="1"/>
  <c r="AS164" i="1"/>
  <c r="AS162" i="1"/>
  <c r="AS163" i="1"/>
  <c r="AS166" i="1"/>
  <c r="AS167" i="1"/>
  <c r="AS170" i="1"/>
  <c r="AS171" i="1"/>
  <c r="AS174" i="1"/>
  <c r="AS175" i="1"/>
  <c r="AS178" i="1"/>
  <c r="AS179" i="1"/>
  <c r="AS182" i="1"/>
  <c r="AS183" i="1"/>
  <c r="AS186" i="1"/>
  <c r="AS187" i="1"/>
  <c r="AS190" i="1"/>
  <c r="AS191" i="1"/>
  <c r="AS194" i="1"/>
  <c r="AS195" i="1"/>
  <c r="AS198" i="1"/>
  <c r="AS199" i="1"/>
  <c r="AS202" i="1"/>
  <c r="AS203" i="1"/>
  <c r="AS206" i="1"/>
  <c r="AS207" i="1"/>
  <c r="AS210" i="1"/>
  <c r="AS211" i="1"/>
  <c r="AS214" i="1"/>
  <c r="AS215" i="1"/>
  <c r="AS218" i="1"/>
  <c r="AS219" i="1"/>
  <c r="AS222" i="1"/>
  <c r="AS223" i="1"/>
  <c r="AS226" i="1"/>
  <c r="AS227" i="1"/>
  <c r="AS230" i="1"/>
  <c r="AS231" i="1"/>
  <c r="AS234" i="1"/>
  <c r="AS235" i="1"/>
  <c r="AS238" i="1"/>
  <c r="AS239" i="1"/>
  <c r="AS242" i="1"/>
  <c r="AS243" i="1"/>
  <c r="AS246" i="1"/>
  <c r="AS247" i="1"/>
  <c r="AS250" i="1"/>
  <c r="AS251" i="1"/>
  <c r="AS377" i="1"/>
  <c r="AS160" i="1"/>
  <c r="AS156" i="1"/>
  <c r="AS152" i="1"/>
  <c r="AS148" i="1"/>
  <c r="AS144" i="1"/>
  <c r="AS140" i="1"/>
  <c r="AS136" i="1"/>
  <c r="AS132" i="1"/>
  <c r="AS131" i="1"/>
  <c r="AS134" i="1"/>
  <c r="AS135" i="1"/>
  <c r="AS138" i="1"/>
  <c r="AS139" i="1"/>
  <c r="AS142" i="1"/>
  <c r="AS143" i="1"/>
  <c r="AS146" i="1"/>
  <c r="AS147" i="1"/>
  <c r="AS150" i="1"/>
  <c r="AS151" i="1"/>
  <c r="AS154" i="1"/>
  <c r="AS155" i="1"/>
  <c r="AS158" i="1"/>
  <c r="AS159" i="1"/>
  <c r="AS385" i="1"/>
  <c r="AS128" i="1"/>
  <c r="AS124" i="1"/>
  <c r="AS120" i="1"/>
  <c r="AS100" i="1"/>
  <c r="AS96" i="1"/>
  <c r="AS92" i="1"/>
  <c r="AS88" i="1"/>
  <c r="AS84" i="1"/>
  <c r="AS80" i="1"/>
  <c r="AS76" i="1"/>
  <c r="AS72" i="1"/>
  <c r="AS68" i="1"/>
  <c r="AS64" i="1"/>
  <c r="AS60" i="1"/>
  <c r="AS56" i="1"/>
  <c r="AS52" i="1"/>
  <c r="AS48" i="1"/>
  <c r="AS44" i="1"/>
  <c r="AS40" i="1"/>
  <c r="AS36" i="1"/>
  <c r="AS32" i="1"/>
  <c r="AS28" i="1"/>
  <c r="AS24" i="1"/>
  <c r="AS20" i="1"/>
  <c r="AS16" i="1"/>
  <c r="AS12" i="1"/>
  <c r="AS388" i="1"/>
  <c r="AS387" i="1"/>
  <c r="AS130" i="1"/>
  <c r="AS126" i="1"/>
  <c r="AS122" i="1"/>
  <c r="AS118" i="1"/>
  <c r="AS114" i="1"/>
  <c r="AS110" i="1"/>
  <c r="AS106" i="1"/>
  <c r="AS102" i="1"/>
  <c r="AS103" i="1"/>
  <c r="AS107" i="1"/>
  <c r="AS111" i="1"/>
  <c r="AS115" i="1"/>
  <c r="AS119" i="1"/>
  <c r="AS123" i="1"/>
  <c r="AS127" i="1"/>
  <c r="AS384" i="1"/>
  <c r="AS98" i="1"/>
  <c r="AS94" i="1"/>
  <c r="AS90" i="1"/>
  <c r="AS86" i="1"/>
  <c r="AS82" i="1"/>
  <c r="AS78" i="1"/>
  <c r="AS74" i="1"/>
  <c r="AS70" i="1"/>
  <c r="AS71" i="1"/>
  <c r="AS75" i="1"/>
  <c r="AS79" i="1"/>
  <c r="AS83" i="1"/>
  <c r="AS87" i="1"/>
  <c r="AS91" i="1"/>
  <c r="AS95" i="1"/>
  <c r="AS99" i="1"/>
  <c r="AS383" i="1"/>
  <c r="AS66" i="1"/>
  <c r="AS62" i="1"/>
  <c r="AS58" i="1"/>
  <c r="AS54" i="1"/>
  <c r="AS50" i="1"/>
  <c r="AS46" i="1"/>
  <c r="AS42" i="1"/>
  <c r="AS38" i="1"/>
  <c r="AS34" i="1"/>
  <c r="AS30" i="1"/>
  <c r="AS26" i="1"/>
  <c r="AS22" i="1"/>
  <c r="AS18" i="1"/>
  <c r="AS14" i="1"/>
  <c r="AS374" i="1"/>
  <c r="AS366" i="1"/>
  <c r="AS358" i="1"/>
  <c r="AS346" i="1"/>
  <c r="AS342" i="1"/>
  <c r="AS330" i="1"/>
  <c r="AS339" i="1"/>
  <c r="AS335" i="1"/>
  <c r="AS331" i="1"/>
  <c r="AS327" i="1"/>
  <c r="AS323" i="1"/>
  <c r="AS319" i="1"/>
  <c r="AS315" i="1"/>
  <c r="AS391" i="1"/>
  <c r="AS378" i="1"/>
  <c r="AS67" i="1"/>
  <c r="AS63" i="1"/>
  <c r="AS59" i="1"/>
  <c r="AS55" i="1"/>
  <c r="AS51" i="1"/>
  <c r="AS47" i="1"/>
  <c r="AS43" i="1"/>
  <c r="AS39" i="1"/>
  <c r="AS35" i="1"/>
  <c r="AS31" i="1"/>
  <c r="AS27" i="1"/>
  <c r="AS23" i="1"/>
  <c r="AS19" i="1"/>
  <c r="AS15" i="1"/>
  <c r="AB11" i="1"/>
  <c r="AC11" i="1"/>
  <c r="AC379" i="1"/>
  <c r="AD11" i="1"/>
  <c r="AD381" i="1"/>
  <c r="AE11" i="1"/>
  <c r="AF11" i="1"/>
  <c r="AG11" i="1"/>
  <c r="AG379" i="1"/>
  <c r="AH11" i="1"/>
  <c r="AH379" i="1"/>
  <c r="AI11" i="1"/>
  <c r="AJ11" i="1"/>
  <c r="AK11" i="1"/>
  <c r="AK379" i="1"/>
  <c r="AL11" i="1"/>
  <c r="AL379"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C383" i="1"/>
  <c r="AF384" i="1"/>
  <c r="AD385" i="1"/>
  <c r="AE385" i="1"/>
  <c r="AL385" i="1"/>
  <c r="AH385" i="1"/>
  <c r="AQ385" i="1"/>
  <c r="AF385" i="1"/>
  <c r="AG385" i="1"/>
  <c r="AB385" i="1"/>
  <c r="AB386" i="1"/>
  <c r="AF379" i="1"/>
  <c r="AH377" i="1"/>
  <c r="AI377" i="1"/>
  <c r="AJ386" i="1"/>
  <c r="AL386" i="1"/>
  <c r="AO386" i="1"/>
  <c r="AR377" i="1"/>
  <c r="AD386" i="1"/>
  <c r="AE377" i="1"/>
  <c r="AI386" i="1"/>
  <c r="AN386" i="1"/>
  <c r="AQ386" i="1"/>
  <c r="AR386" i="1"/>
  <c r="AK377" i="1"/>
  <c r="AP386" i="1"/>
  <c r="AF386" i="1"/>
  <c r="AB387" i="1"/>
  <c r="AL387" i="1"/>
  <c r="AP387" i="1"/>
  <c r="AE387" i="1"/>
  <c r="AI387" i="1"/>
  <c r="AR387" i="1"/>
  <c r="AF387" i="1"/>
  <c r="AH387" i="1"/>
  <c r="AJ387" i="1"/>
  <c r="AC387" i="1"/>
  <c r="AG387" i="1"/>
  <c r="AK387" i="1"/>
  <c r="AD387" i="1"/>
  <c r="AQ387" i="1"/>
  <c r="AB388" i="1"/>
  <c r="AF388" i="1"/>
  <c r="AJ388" i="1"/>
  <c r="AO377" i="1"/>
  <c r="AE388" i="1"/>
  <c r="AN377" i="1"/>
  <c r="AD388" i="1"/>
  <c r="AH388" i="1"/>
  <c r="AP379" i="1"/>
  <c r="AQ379" i="1"/>
  <c r="AC389" i="1"/>
  <c r="AD389" i="1"/>
  <c r="AH389" i="1"/>
  <c r="AK389" i="1"/>
  <c r="AL389" i="1"/>
  <c r="AQ389" i="1"/>
  <c r="AB389" i="1"/>
  <c r="AC378" i="1"/>
  <c r="AF389" i="1"/>
  <c r="AG378" i="1"/>
  <c r="AO378" i="1"/>
  <c r="AE389" i="1"/>
  <c r="AI389" i="1"/>
  <c r="AJ389" i="1"/>
  <c r="AN389" i="1"/>
  <c r="AR378" i="1"/>
  <c r="AD378" i="1"/>
  <c r="AQ378" i="1"/>
  <c r="AL378" i="1"/>
  <c r="AH378" i="1"/>
  <c r="AF378" i="1"/>
  <c r="AI378" i="1"/>
  <c r="AN378" i="1"/>
  <c r="AD390" i="1"/>
  <c r="AF390" i="1"/>
  <c r="AJ390" i="1"/>
  <c r="AL390" i="1"/>
  <c r="AN390" i="1"/>
  <c r="AR390" i="1"/>
  <c r="AH390" i="1"/>
  <c r="AP390" i="1"/>
  <c r="AB390" i="1"/>
  <c r="AI390" i="1"/>
  <c r="AQ390" i="1"/>
  <c r="AC390" i="1"/>
  <c r="AE390" i="1"/>
  <c r="AG390" i="1"/>
  <c r="AK390" i="1"/>
  <c r="AM390" i="1"/>
  <c r="AG391" i="1"/>
  <c r="AK391" i="1"/>
  <c r="AP391" i="1"/>
  <c r="AB391" i="1"/>
  <c r="AE391" i="1"/>
  <c r="AJ392" i="1"/>
  <c r="AE392" i="1"/>
  <c r="AL392" i="1"/>
  <c r="Q379" i="1"/>
  <c r="U379" i="1"/>
  <c r="V379" i="1"/>
  <c r="W379" i="1"/>
  <c r="Q381" i="1"/>
  <c r="U381" i="1"/>
  <c r="V381" i="1"/>
  <c r="W381" i="1"/>
  <c r="AF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R381" i="1"/>
  <c r="AS392" i="1"/>
  <c r="AO391" i="1"/>
  <c r="AJ391" i="1"/>
  <c r="AF391" i="1"/>
  <c r="AO392" i="1"/>
  <c r="AK385" i="1"/>
  <c r="AO385" i="1"/>
  <c r="AF392" i="1"/>
  <c r="AB392" i="1"/>
  <c r="AQ391" i="1"/>
  <c r="AO390" i="1"/>
  <c r="AG386" i="1"/>
  <c r="AR385" i="1"/>
  <c r="AG392" i="1"/>
  <c r="AQ392" i="1"/>
  <c r="AG384" i="1"/>
  <c r="AC384" i="1"/>
  <c r="AQ384" i="1"/>
  <c r="AL384" i="1"/>
  <c r="AH384" i="1"/>
  <c r="AD384" i="1"/>
  <c r="AR384" i="1"/>
  <c r="AI384" i="1"/>
  <c r="AE384" i="1"/>
  <c r="AO384" i="1"/>
  <c r="AJ384" i="1"/>
  <c r="AB384" i="1"/>
  <c r="AP383" i="1"/>
  <c r="AK383" i="1"/>
  <c r="AQ383" i="1"/>
  <c r="AL383" i="1"/>
  <c r="AH383" i="1"/>
  <c r="AR383" i="1"/>
  <c r="AI383" i="1"/>
  <c r="AE383" i="1"/>
  <c r="AO383" i="1"/>
  <c r="AJ383" i="1"/>
  <c r="AF383" i="1"/>
  <c r="AB383" i="1"/>
  <c r="AK382" i="1"/>
  <c r="AC382" i="1"/>
  <c r="AD382" i="1"/>
  <c r="AE382" i="1"/>
  <c r="AF382" i="1"/>
  <c r="AH382" i="1"/>
  <c r="AI382" i="1"/>
  <c r="AJ382" i="1"/>
  <c r="AM382" i="1"/>
  <c r="AQ382" i="1"/>
  <c r="AO382" i="1"/>
  <c r="AH392" i="1"/>
  <c r="AD392" i="1"/>
  <c r="AR392" i="1"/>
  <c r="AN392" i="1"/>
  <c r="AI392" i="1"/>
  <c r="AH391" i="1"/>
  <c r="AR391" i="1"/>
  <c r="AK392" i="1"/>
  <c r="AP385" i="1"/>
  <c r="AD391" i="1"/>
  <c r="AI391" i="1"/>
  <c r="AP384" i="1"/>
  <c r="AG383" i="1"/>
  <c r="AS382" i="1"/>
  <c r="AN385" i="1"/>
  <c r="AI385" i="1"/>
  <c r="AP382" i="1"/>
  <c r="AP392" i="1"/>
  <c r="AC392" i="1"/>
  <c r="AL391" i="1"/>
  <c r="AJ378" i="1"/>
  <c r="AN384" i="1"/>
  <c r="AL382" i="1"/>
  <c r="AR382" i="1"/>
  <c r="AN382" i="1"/>
  <c r="AQ381" i="1"/>
  <c r="AJ381" i="1"/>
  <c r="AB381" i="1"/>
  <c r="AN388" i="1"/>
  <c r="AK378" i="1"/>
  <c r="AO387" i="1"/>
  <c r="AE378" i="1"/>
  <c r="AP389" i="1"/>
  <c r="AN387" i="1"/>
  <c r="AP378" i="1"/>
  <c r="AJ385" i="1"/>
  <c r="AC385" i="1"/>
  <c r="AI379" i="1"/>
  <c r="AC377" i="1"/>
  <c r="AH386" i="1"/>
  <c r="AK388" i="1"/>
  <c r="AG388" i="1"/>
  <c r="AC388" i="1"/>
  <c r="AI388" i="1"/>
  <c r="AM388" i="1"/>
  <c r="AQ377" i="1"/>
  <c r="AR388" i="1"/>
  <c r="AG377" i="1"/>
  <c r="AD379" i="1"/>
  <c r="AR379" i="1"/>
  <c r="AB379" i="1"/>
  <c r="AQ388" i="1"/>
  <c r="AL388" i="1"/>
  <c r="AJ379" i="1"/>
  <c r="AN379" i="1"/>
  <c r="AE386" i="1"/>
  <c r="AF377" i="1"/>
  <c r="AD377" i="1"/>
  <c r="AL377" i="1"/>
  <c r="AE379" i="1"/>
  <c r="AJ377" i="1"/>
  <c r="AK386" i="1"/>
  <c r="AC386" i="1"/>
  <c r="AM386" i="1"/>
  <c r="AP377" i="1"/>
  <c r="AG389" i="1"/>
  <c r="AO379" i="1"/>
  <c r="AR389" i="1"/>
  <c r="AP388" i="1"/>
  <c r="AO388" i="1"/>
  <c r="AO389" i="1"/>
  <c r="AT377" i="1"/>
  <c r="AM377" i="1"/>
  <c r="AM383" i="1"/>
  <c r="AM391" i="1"/>
  <c r="AM378" i="1"/>
  <c r="AM385" i="1"/>
  <c r="AM392" i="1"/>
  <c r="AM387" i="1"/>
  <c r="AS386" i="1"/>
  <c r="AM384" i="1"/>
  <c r="AM389" i="1"/>
  <c r="AH381" i="1"/>
  <c r="AC381" i="1"/>
  <c r="AS11" i="1"/>
  <c r="AT387" i="1"/>
  <c r="AR402" i="1"/>
  <c r="AP402" i="1"/>
  <c r="AR398" i="1"/>
  <c r="AO398" i="1"/>
  <c r="AT386" i="1"/>
  <c r="AR401" i="1"/>
  <c r="AS401" i="1"/>
  <c r="AT388" i="1"/>
  <c r="AT390" i="1"/>
  <c r="AT378" i="1"/>
  <c r="AR399" i="1"/>
  <c r="AS399" i="1"/>
  <c r="AR400" i="1"/>
  <c r="AN400" i="1"/>
  <c r="AR407" i="1"/>
  <c r="AS407" i="1"/>
  <c r="AT391" i="1"/>
  <c r="AT389" i="1"/>
  <c r="AR406" i="1"/>
  <c r="AR404" i="1"/>
  <c r="AR403" i="1"/>
  <c r="AS403" i="1"/>
  <c r="AP400" i="1"/>
  <c r="AO400" i="1"/>
  <c r="AT383" i="1"/>
  <c r="AT382" i="1"/>
  <c r="AR397" i="1"/>
  <c r="AS397" i="1"/>
  <c r="AT385" i="1"/>
  <c r="AT392" i="1"/>
  <c r="AT384" i="1"/>
  <c r="AR405" i="1"/>
  <c r="AS405" i="1"/>
  <c r="AR396" i="1"/>
  <c r="AN396" i="1"/>
  <c r="AT381" i="1"/>
  <c r="AP396" i="1"/>
  <c r="AN401" i="1"/>
  <c r="AP405" i="1"/>
  <c r="AQ403" i="1"/>
  <c r="AN403" i="1"/>
  <c r="AP401" i="1"/>
  <c r="AN405" i="1"/>
  <c r="AO405" i="1"/>
  <c r="AM381" i="1"/>
  <c r="AS381" i="1"/>
  <c r="AS379" i="1"/>
  <c r="AQ406" i="1"/>
  <c r="AS406" i="1"/>
  <c r="AQ407" i="1"/>
  <c r="AQ398" i="1"/>
  <c r="AS398" i="1"/>
  <c r="AP397" i="1"/>
  <c r="AQ399" i="1"/>
  <c r="AN397" i="1"/>
  <c r="AQ404" i="1"/>
  <c r="AS404" i="1"/>
  <c r="AQ397" i="1"/>
  <c r="AO407" i="1"/>
  <c r="AN399" i="1"/>
  <c r="AP403" i="1"/>
  <c r="AO397" i="1"/>
  <c r="AN398" i="1"/>
  <c r="AQ402" i="1"/>
  <c r="AS402" i="1"/>
  <c r="AO399" i="1"/>
  <c r="AP399" i="1"/>
  <c r="AN404" i="1"/>
  <c r="AO404" i="1"/>
  <c r="AQ405" i="1"/>
  <c r="AP398" i="1"/>
  <c r="AQ400" i="1"/>
  <c r="AS400" i="1"/>
  <c r="AO402" i="1"/>
  <c r="AP406" i="1"/>
  <c r="AP404" i="1"/>
  <c r="AO401" i="1"/>
  <c r="AN402" i="1"/>
  <c r="AN406" i="1"/>
  <c r="AO406" i="1"/>
  <c r="AN407" i="1"/>
  <c r="AP407" i="1"/>
  <c r="AO403" i="1"/>
  <c r="AQ401" i="1"/>
  <c r="AQ396" i="1"/>
  <c r="AS396" i="1"/>
  <c r="AO396" i="1"/>
</calcChain>
</file>

<file path=xl/sharedStrings.xml><?xml version="1.0" encoding="utf-8"?>
<sst xmlns="http://schemas.openxmlformats.org/spreadsheetml/2006/main" count="1180" uniqueCount="429">
  <si>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</si>
  <si>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</si>
  <si>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</si>
  <si>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</si>
  <si>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</si>
  <si>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</si>
  <si>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</si>
  <si>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</si>
  <si>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</si>
  <si>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</si>
  <si>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</si>
  <si>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</si>
  <si>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</si>
  <si>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</si>
  <si>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</si>
  <si>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</si>
  <si>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</si>
  <si>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</si>
  <si>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</si>
  <si>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</si>
  <si>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</si>
  <si>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</si>
  <si>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</si>
  <si>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</si>
  <si>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</si>
  <si>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</si>
  <si>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</si>
  <si>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</si>
  <si>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</si>
  <si>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</si>
  <si>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</si>
  <si>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</si>
  <si>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</si>
  <si>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</si>
  <si>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</si>
  <si>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</si>
  <si>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</si>
  <si>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</si>
  <si>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</si>
  <si>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</si>
  <si>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</si>
  <si>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</si>
  <si>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</si>
  <si>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</si>
  <si>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</si>
  <si>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</si>
  <si>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</si>
  <si>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</si>
  <si>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</si>
  <si>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</si>
  <si>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</si>
  <si>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</si>
  <si>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</si>
  <si>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</si>
  <si>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</si>
  <si>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</si>
  <si>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</si>
  <si>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</si>
  <si>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</si>
  <si>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</si>
  <si>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</si>
  <si>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</si>
  <si>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</si>
  <si>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</si>
  <si>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</si>
  <si>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</si>
  <si>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</si>
  <si>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</si>
  <si>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</si>
  <si>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</si>
  <si>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</si>
  <si>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</si>
  <si>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</si>
  <si>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</si>
  <si>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</si>
  <si>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</si>
  <si>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</si>
  <si>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Magnetic variation</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</si>
  <si>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</si>
  <si>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</si>
  <si>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</si>
  <si>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</si>
  <si>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</si>
  <si>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</si>
  <si>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</si>
  <si>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</si>
  <si>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</si>
  <si>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</si>
  <si>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</si>
  <si>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</si>
  <si>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</si>
  <si>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</si>
  <si>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</si>
  <si>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</si>
  <si>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</si>
  <si>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</si>
  <si>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</si>
  <si>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</si>
  <si>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</si>
  <si>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</si>
  <si>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</si>
  <si>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</si>
  <si>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</si>
  <si>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</si>
  <si>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</si>
  <si>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</si>
  <si>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</si>
  <si>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</si>
  <si>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</si>
  <si>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</si>
  <si>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</si>
  <si>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</si>
  <si>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</si>
  <si>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</si>
  <si>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</si>
  <si>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</si>
  <si>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</si>
  <si>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</si>
  <si>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</si>
  <si>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</si>
  <si>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</si>
  <si>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</si>
  <si>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</si>
  <si>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</si>
  <si>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</si>
  <si>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</si>
  <si>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</si>
  <si>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</si>
  <si>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</si>
  <si>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</si>
  <si>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</si>
  <si>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</si>
  <si>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</si>
  <si>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2M</t>
  </si>
  <si>
    <t>Nautical</t>
  </si>
  <si>
    <t>Gregorian</t>
  </si>
  <si>
    <t>Unknown</t>
  </si>
  <si>
    <t>London</t>
  </si>
  <si>
    <t>Prince Rupert III</t>
  </si>
  <si>
    <t>Joseph Richards, Master</t>
  </si>
  <si>
    <t>Gravesend, Orkney, Churchill, London</t>
  </si>
  <si>
    <t>ENE</t>
  </si>
  <si>
    <t>NWbN</t>
  </si>
  <si>
    <t>NWbW</t>
  </si>
  <si>
    <t>NW</t>
  </si>
  <si>
    <t>WNW</t>
  </si>
  <si>
    <t>NEbN</t>
  </si>
  <si>
    <t>Variable</t>
  </si>
  <si>
    <t>WbN</t>
  </si>
  <si>
    <t>SE</t>
  </si>
  <si>
    <t>NNE</t>
  </si>
  <si>
    <t>NbW</t>
  </si>
  <si>
    <t>NNW</t>
  </si>
  <si>
    <t>EbN</t>
  </si>
  <si>
    <t>EbS</t>
  </si>
  <si>
    <t>NE</t>
  </si>
  <si>
    <t xml:space="preserve">Variable </t>
  </si>
  <si>
    <t>NbE</t>
  </si>
  <si>
    <t xml:space="preserve">W </t>
  </si>
  <si>
    <t xml:space="preserve">WbS </t>
  </si>
  <si>
    <t xml:space="preserve"> W</t>
  </si>
  <si>
    <t xml:space="preserve">E </t>
  </si>
  <si>
    <t xml:space="preserve">NWbW </t>
  </si>
  <si>
    <t>ESE</t>
  </si>
  <si>
    <t>SW</t>
  </si>
  <si>
    <t>Fresh gales</t>
  </si>
  <si>
    <t>Moderate</t>
  </si>
  <si>
    <t>Strong gales</t>
  </si>
  <si>
    <t xml:space="preserve">Moderate </t>
  </si>
  <si>
    <t>Fresh breezes</t>
  </si>
  <si>
    <t>Moderate breezes</t>
  </si>
  <si>
    <t>Fresh breeze</t>
  </si>
  <si>
    <t>Pleasant breeze</t>
  </si>
  <si>
    <t>Strong squalls</t>
  </si>
  <si>
    <t>Little wind</t>
  </si>
  <si>
    <t>Pleasant breezes</t>
  </si>
  <si>
    <t>Squally</t>
  </si>
  <si>
    <t>A great swell to WNW</t>
  </si>
  <si>
    <t>Heavy sea</t>
  </si>
  <si>
    <t>Confused sea</t>
  </si>
  <si>
    <t>A great swell for the west</t>
  </si>
  <si>
    <t>An ugly sea from the north</t>
  </si>
  <si>
    <t>At 2pm saw a piece of ice to windward, at midday past an isle and several straggling pieces of ice</t>
  </si>
  <si>
    <t>4am several large pieces of ice, 8am several isles of ice in sight</t>
  </si>
  <si>
    <t>4pm several isles of ice in sight</t>
  </si>
  <si>
    <t>great swell from SE</t>
  </si>
  <si>
    <t>4pm past two isles of ice</t>
  </si>
  <si>
    <t>confused sea, very heavy sea running</t>
  </si>
  <si>
    <t>great swell from NE</t>
  </si>
  <si>
    <t>deep swell from NE</t>
  </si>
  <si>
    <t>ugly swell from S</t>
  </si>
  <si>
    <t>great swell from S</t>
  </si>
  <si>
    <t>2M93/2M94</t>
  </si>
  <si>
    <t>Cloudy</t>
  </si>
  <si>
    <t>Fine</t>
  </si>
  <si>
    <t>Hazy</t>
  </si>
  <si>
    <t>Close</t>
  </si>
  <si>
    <t>Thick</t>
  </si>
  <si>
    <t>Less wind</t>
  </si>
  <si>
    <t>Clear</t>
  </si>
  <si>
    <t>Calm</t>
  </si>
  <si>
    <t>Amongst straggling ice</t>
  </si>
  <si>
    <t>Many large pieces of ice around us</t>
  </si>
  <si>
    <t>Light airs</t>
  </si>
  <si>
    <t>WSW</t>
  </si>
  <si>
    <t>Gods Mercier</t>
  </si>
  <si>
    <t>Run through straggling ice</t>
  </si>
  <si>
    <t>Straggling ice to the WSW</t>
  </si>
  <si>
    <t>Past some straggling ice</t>
  </si>
  <si>
    <t>Diggs</t>
  </si>
  <si>
    <t>Saw a body of ice from SE to NW</t>
  </si>
  <si>
    <t>Rowing and towing amongst 
straggling ice</t>
  </si>
  <si>
    <t>2 ledges of ice</t>
  </si>
  <si>
    <t>SEbE</t>
  </si>
  <si>
    <t>Fair</t>
  </si>
  <si>
    <t>Straggling ice</t>
  </si>
  <si>
    <t>Running amongst straggling ice</t>
  </si>
  <si>
    <t>SWbS</t>
  </si>
  <si>
    <t>A ledge of ice from NW to NE</t>
  </si>
  <si>
    <t>Working amongst open ice</t>
  </si>
  <si>
    <t>Churchill</t>
  </si>
  <si>
    <t>Amongst open ice</t>
  </si>
  <si>
    <t>SbW</t>
  </si>
  <si>
    <t>Blows very hard</t>
  </si>
  <si>
    <t>A heavy sea</t>
  </si>
  <si>
    <t>Charles Island</t>
  </si>
  <si>
    <t>C</t>
  </si>
  <si>
    <t>SWbW</t>
  </si>
  <si>
    <t>A large isle of ice</t>
  </si>
  <si>
    <t>Blowing hard</t>
  </si>
  <si>
    <t>Gale</t>
  </si>
  <si>
    <t>Light squalls</t>
  </si>
  <si>
    <t>2M93(726) - 2M94(46)</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</si>
  <si>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</si>
  <si>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</si>
  <si>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</si>
  <si>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</si>
  <si>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</si>
  <si>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</si>
  <si>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</si>
  <si>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</si>
  <si>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</si>
  <si>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</si>
  <si>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</si>
  <si>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</si>
  <si>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</si>
  <si>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</si>
  <si>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</si>
  <si>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NEbE</t>
  </si>
  <si>
    <t>Inclinable to calms</t>
  </si>
  <si>
    <t>Light airss</t>
  </si>
  <si>
    <t>Small airss</t>
  </si>
  <si>
    <t>DMT</t>
  </si>
  <si>
    <t>Variables</t>
  </si>
  <si>
    <t>Nearly Calms</t>
  </si>
  <si>
    <t>Inclinable to calm</t>
  </si>
  <si>
    <t>Small airs</t>
  </si>
  <si>
    <t>SEbS</t>
  </si>
  <si>
    <t>SSE</t>
  </si>
  <si>
    <t>Nearly Calm</t>
  </si>
  <si>
    <t>SbE</t>
  </si>
  <si>
    <t>Easy breezess</t>
  </si>
  <si>
    <t>Feint breezes</t>
  </si>
  <si>
    <t>Light breezes</t>
  </si>
  <si>
    <t>SSW</t>
  </si>
  <si>
    <t>Light windss</t>
  </si>
  <si>
    <t>Little windss</t>
  </si>
  <si>
    <t>Easy breezes</t>
  </si>
  <si>
    <t>Feint breeze</t>
  </si>
  <si>
    <t>Light breeze</t>
  </si>
  <si>
    <t>WbS</t>
  </si>
  <si>
    <t>Light winds</t>
  </si>
  <si>
    <t>Little winds</t>
  </si>
  <si>
    <t>Easy gales</t>
  </si>
  <si>
    <t>Feint gales</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</si>
  <si>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</si>
  <si>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</si>
  <si>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</si>
  <si>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</si>
  <si>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</si>
  <si>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</si>
  <si>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</si>
  <si>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</si>
  <si>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</si>
  <si>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</si>
  <si>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</si>
  <si>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</si>
  <si>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</si>
  <si>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</si>
  <si>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</si>
  <si>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</si>
  <si>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</si>
  <si>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</si>
  <si>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</si>
  <si>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</si>
  <si>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</si>
  <si>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</si>
  <si>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</si>
  <si>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</si>
  <si>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</si>
  <si>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</si>
  <si>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</si>
  <si>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</si>
  <si>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</si>
  <si>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</si>
  <si>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</si>
  <si>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</si>
  <si>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</si>
  <si>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</si>
  <si>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</si>
  <si>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</si>
  <si>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</si>
  <si>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</si>
  <si>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</si>
  <si>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</si>
  <si>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</si>
  <si>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</si>
  <si>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</si>
  <si>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</si>
  <si>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</si>
  <si>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</si>
  <si>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</si>
  <si>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</si>
  <si>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</si>
  <si>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</si>
  <si>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</si>
  <si>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</si>
  <si>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</si>
  <si>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</si>
  <si>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</si>
  <si>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</si>
  <si>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</si>
  <si>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</si>
  <si>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</si>
  <si>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</si>
  <si>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</si>
  <si>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</si>
  <si>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</si>
  <si>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</si>
  <si>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</si>
  <si>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</si>
  <si>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</si>
  <si>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</si>
  <si>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</si>
  <si>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</si>
  <si>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</si>
  <si>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</si>
  <si>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</si>
  <si>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</si>
  <si>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</si>
  <si>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</si>
  <si>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</si>
  <si>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</si>
  <si>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</si>
  <si>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</si>
  <si>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</si>
  <si>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</si>
  <si>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</si>
  <si>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</si>
  <si>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</si>
  <si>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</si>
  <si>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</si>
  <si>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</si>
  <si>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</si>
  <si>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</si>
  <si>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</si>
  <si>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</si>
  <si>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</si>
  <si>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</si>
  <si>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</si>
  <si>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</si>
  <si>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</si>
  <si>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</si>
  <si>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</si>
  <si>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</si>
  <si>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</si>
  <si>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</si>
  <si>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</si>
  <si>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</si>
  <si>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</si>
  <si>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</si>
  <si>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</si>
  <si>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</si>
  <si>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</si>
  <si>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</si>
  <si>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</si>
  <si>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</si>
  <si>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</si>
  <si>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</si>
  <si>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</si>
  <si>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</si>
  <si>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</si>
  <si>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</si>
  <si>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</si>
  <si>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</si>
  <si>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</si>
  <si>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</si>
  <si>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gale force 9+</t>
  </si>
  <si>
    <t>DERIVED INDICES</t>
  </si>
  <si>
    <t>obs</t>
  </si>
  <si>
    <t>gales</t>
  </si>
  <si>
    <t>J</t>
  </si>
  <si>
    <t>F</t>
  </si>
  <si>
    <t>M</t>
  </si>
  <si>
    <t>A</t>
  </si>
  <si>
    <t>O</t>
  </si>
  <si>
    <t>D</t>
  </si>
  <si>
    <t>25.31W</t>
  </si>
  <si>
    <t>33.75W</t>
  </si>
  <si>
    <t>36.35W</t>
  </si>
  <si>
    <t>28.12W</t>
  </si>
  <si>
    <t>30.93W</t>
  </si>
  <si>
    <t>45W</t>
  </si>
  <si>
    <t>22.5W</t>
  </si>
  <si>
    <t>19.68W</t>
  </si>
  <si>
    <t>42.18W</t>
  </si>
  <si>
    <t>39.37W</t>
  </si>
  <si>
    <t xml:space="preserve">FILL WITH </t>
  </si>
  <si>
    <t>Hide</t>
  </si>
  <si>
    <t>NOON WIND</t>
  </si>
  <si>
    <t>MAGNETIC</t>
  </si>
  <si>
    <t>DIRECTION</t>
  </si>
  <si>
    <t>VARIATION</t>
  </si>
  <si>
    <t>COLUMN J</t>
  </si>
  <si>
    <t>COLUMN x</t>
  </si>
  <si>
    <t>DAY</t>
  </si>
  <si>
    <t>Deg</t>
  </si>
  <si>
    <t>Corrected Wind</t>
  </si>
  <si>
    <t>London, God's Mercier, Cape Diggs,
 London, Churchill, Charles Island, London</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</si>
</sst>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b/>
      <u/>
      <sz val="11"/>
      <color theme="1"/>
      <name val="Calibri"/>
      <family val="2"/>
      <scheme val="minor"/>
    </font>
    <font>
      <u/>
      <sz val="10"/>
      <name val="Arial"/>
      <family val="2"/>
    </font>
    <font>
      <i/>
      <sz val="11"/>
      <color theme="1"/>
      <name val="Calibri"/>
      <family val="2"/>
      <scheme val="minor"/>
    </font>
    <font>
      <sz val="10"/>
      <color rgb="FFFF0000"/>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2">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1" fontId="0" fillId="0" borderId="0" xfId="0" applyNumberFormat="1"/>
    <xf numFmtId="0" fontId="11" fillId="0" borderId="0" xfId="0" applyFont="1"/>
    <xf numFmtId="0" fontId="12" fillId="0" borderId="0" xfId="0" applyFont="1"/>
    <xf numFmtId="0" fontId="13" fillId="0" borderId="0" xfId="0" applyFont="1"/>
    <xf numFmtId="1" fontId="13"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4" fillId="0" borderId="0" xfId="0" applyNumberFormat="1" applyFont="1" applyAlignment="1">
      <alignment horizontal="center" vertical="center"/>
    </xf>
  </cellXfs>
  <cellStyles count="1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106</v>
      </c>
    </row>
    <row r="2" spans="1:2" s="2" customFormat="1">
      <c r="A2" s="2" t="s">
        <v>107</v>
      </c>
      <c r="B2" s="2" t="s">
        <v>108</v>
      </c>
    </row>
    <row r="3" spans="1:2" s="2" customFormat="1">
      <c r="A3" s="2" t="s">
        <v>109</v>
      </c>
      <c r="B3" s="2" t="s">
        <v>110</v>
      </c>
    </row>
    <row r="4" spans="1:2" s="2" customFormat="1">
      <c r="A4" s="2" t="s">
        <v>111</v>
      </c>
      <c r="B4" s="2" t="s">
        <v>112</v>
      </c>
    </row>
    <row r="5" spans="1:2" s="2" customFormat="1">
      <c r="A5" s="2" t="s">
        <v>113</v>
      </c>
      <c r="B5" s="2" t="s">
        <v>132</v>
      </c>
    </row>
    <row r="7" spans="1:2" s="3" customFormat="1">
      <c r="A7" s="3" t="s">
        <v>114</v>
      </c>
    </row>
    <row r="8" spans="1:2" s="4" customFormat="1">
      <c r="A8" s="4" t="s">
        <v>115</v>
      </c>
      <c r="B8" s="4" t="s">
        <v>116</v>
      </c>
    </row>
    <row r="9" spans="1:2" s="4" customFormat="1">
      <c r="A9" s="4" t="s">
        <v>117</v>
      </c>
      <c r="B9" s="4" t="s">
        <v>133</v>
      </c>
    </row>
    <row r="10" spans="1:2" s="4" customFormat="1">
      <c r="A10" s="4" t="s">
        <v>118</v>
      </c>
      <c r="B10" s="4" t="s">
        <v>232</v>
      </c>
    </row>
    <row r="11" spans="1:2" s="4" customFormat="1">
      <c r="A11" s="4" t="s">
        <v>119</v>
      </c>
      <c r="B11" s="4">
        <v>1775</v>
      </c>
    </row>
    <row r="12" spans="1:2" s="2" customFormat="1">
      <c r="A12" s="2" t="s">
        <v>120</v>
      </c>
      <c r="B12" s="2" t="s">
        <v>134</v>
      </c>
    </row>
    <row r="13" spans="1:2" s="2" customFormat="1">
      <c r="A13" s="2" t="s">
        <v>121</v>
      </c>
      <c r="B13" s="2" t="s">
        <v>135</v>
      </c>
    </row>
    <row r="14" spans="1:2" s="2" customFormat="1">
      <c r="A14" s="2" t="s">
        <v>122</v>
      </c>
      <c r="B14" s="2" t="s">
        <v>136</v>
      </c>
    </row>
    <row r="16" spans="1:2">
      <c r="A16" s="5" t="s">
        <v>69</v>
      </c>
    </row>
    <row r="17" spans="1:2">
      <c r="B17" s="7"/>
    </row>
    <row r="18" spans="1:2" ht="42">
      <c r="A18" s="8" t="s">
        <v>76</v>
      </c>
      <c r="B18" s="7"/>
    </row>
    <row r="19" spans="1:2">
      <c r="A19" s="8"/>
      <c r="B19" s="8"/>
    </row>
    <row r="21" spans="1:2">
      <c r="A21" s="9" t="s">
        <v>80</v>
      </c>
    </row>
    <row r="22" spans="1:2">
      <c r="A22" s="7"/>
    </row>
    <row r="23" spans="1:2">
      <c r="A23" s="10" t="s">
        <v>125</v>
      </c>
    </row>
    <row r="24" spans="1:2">
      <c r="A24" s="10" t="s">
        <v>126</v>
      </c>
    </row>
    <row r="25" spans="1:2">
      <c r="A25" s="10" t="s">
        <v>127</v>
      </c>
    </row>
    <row r="26" spans="1:2">
      <c r="A26" s="10" t="s">
        <v>128</v>
      </c>
    </row>
    <row r="27" spans="1:2" ht="28">
      <c r="A27" s="11" t="s">
        <v>129</v>
      </c>
    </row>
    <row r="28" spans="1:2">
      <c r="A28" s="10" t="s">
        <v>130</v>
      </c>
    </row>
    <row r="29" spans="1:2">
      <c r="A29" s="7" t="s">
        <v>131</v>
      </c>
    </row>
    <row r="30" spans="1:2">
      <c r="A30" s="7"/>
    </row>
    <row r="31" spans="1:2">
      <c r="A31" s="9" t="s">
        <v>81</v>
      </c>
    </row>
    <row r="32" spans="1:2">
      <c r="A32" s="7"/>
    </row>
    <row r="33" spans="1:1">
      <c r="A33" s="7" t="s">
        <v>70</v>
      </c>
    </row>
    <row r="34" spans="1:1">
      <c r="A34" s="7" t="s">
        <v>71</v>
      </c>
    </row>
    <row r="35" spans="1:1" ht="28">
      <c r="A35" s="8" t="s">
        <v>78</v>
      </c>
    </row>
    <row r="36" spans="1:1">
      <c r="A36" s="7" t="s">
        <v>75</v>
      </c>
    </row>
    <row r="37" spans="1:1">
      <c r="A37" s="7" t="s">
        <v>86</v>
      </c>
    </row>
    <row r="38" spans="1:1">
      <c r="A38" s="8" t="s">
        <v>87</v>
      </c>
    </row>
    <row r="39" spans="1:1" ht="28">
      <c r="A39" s="8" t="s">
        <v>88</v>
      </c>
    </row>
    <row r="40" spans="1:1">
      <c r="A40" s="8" t="s">
        <v>89</v>
      </c>
    </row>
    <row r="41" spans="1:1" ht="28">
      <c r="A41" s="8" t="s">
        <v>90</v>
      </c>
    </row>
    <row r="42" spans="1:1" ht="28">
      <c r="A42" s="8" t="s">
        <v>91</v>
      </c>
    </row>
    <row r="43" spans="1:1" ht="28">
      <c r="A43" s="8" t="s">
        <v>92</v>
      </c>
    </row>
    <row r="44" spans="1:1">
      <c r="A44" s="8" t="s">
        <v>93</v>
      </c>
    </row>
    <row r="45" spans="1:1">
      <c r="A45" s="7" t="s">
        <v>94</v>
      </c>
    </row>
    <row r="46" spans="1:1">
      <c r="A46" s="7" t="s">
        <v>95</v>
      </c>
    </row>
    <row r="47" spans="1:1">
      <c r="A47" s="7" t="s">
        <v>96</v>
      </c>
    </row>
    <row r="48" spans="1:1">
      <c r="A48" s="7" t="s">
        <v>97</v>
      </c>
    </row>
    <row r="49" spans="1:1">
      <c r="A49" s="7" t="s">
        <v>98</v>
      </c>
    </row>
    <row r="50" spans="1:1">
      <c r="A50" s="7" t="s">
        <v>99</v>
      </c>
    </row>
    <row r="51" spans="1:1" ht="28">
      <c r="A51" s="8" t="s">
        <v>100</v>
      </c>
    </row>
    <row r="53" spans="1:1">
      <c r="A53" s="9" t="s">
        <v>72</v>
      </c>
    </row>
    <row r="54" spans="1:1">
      <c r="A54" s="7"/>
    </row>
    <row r="55" spans="1:1">
      <c r="A55" s="7" t="s">
        <v>73</v>
      </c>
    </row>
    <row r="56" spans="1:1">
      <c r="A56" s="7" t="s">
        <v>74</v>
      </c>
    </row>
    <row r="58" spans="1:1">
      <c r="A58" s="12" t="s">
        <v>79</v>
      </c>
    </row>
    <row r="59" spans="1:1">
      <c r="A59" s="7" t="s">
        <v>101</v>
      </c>
    </row>
    <row r="60" spans="1:1">
      <c r="A60" s="7" t="s">
        <v>102</v>
      </c>
    </row>
    <row r="61" spans="1:1">
      <c r="A61" s="13" t="s">
        <v>124</v>
      </c>
    </row>
    <row r="63" spans="1:1">
      <c r="A63" s="7" t="s">
        <v>103</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P383" activePane="bottomRight" state="frozen"/>
      <selection pane="topRight" activeCell="D1" sqref="D1"/>
      <selection pane="bottomLeft" activeCell="A10" sqref="A10"/>
      <selection pane="bottomRight" activeCell="Q386" sqref="Q386:Q38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34" customWidth="1"/>
    <col min="16" max="16" width="14.33203125" style="2" customWidth="1"/>
    <col min="17" max="17" width="12.83203125" style="14" bestFit="1" customWidth="1"/>
    <col min="18" max="18" width="12.83203125" style="34"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9.33203125" style="34" bestFit="1" customWidth="1"/>
    <col min="44" max="44" width="11.5" style="2" customWidth="1"/>
    <col min="45" max="45" width="13" style="34"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138</v>
      </c>
    </row>
    <row r="3" spans="2:65">
      <c r="B3" s="2" t="s">
        <v>1</v>
      </c>
      <c r="C3" s="2" t="s">
        <v>139</v>
      </c>
    </row>
    <row r="4" spans="2:65">
      <c r="B4" s="2" t="s">
        <v>2</v>
      </c>
      <c r="C4" s="2" t="s">
        <v>140</v>
      </c>
      <c r="AB4" s="2" t="s">
        <v>3</v>
      </c>
    </row>
    <row r="5" spans="2:65" ht="28">
      <c r="B5" s="2" t="s">
        <v>4</v>
      </c>
      <c r="C5" s="18" t="s">
        <v>428</v>
      </c>
    </row>
    <row r="6" spans="2:65">
      <c r="B6" s="2" t="s">
        <v>85</v>
      </c>
      <c r="C6" s="2" t="s">
        <v>192</v>
      </c>
      <c r="AV6" s="16"/>
      <c r="AW6" s="19"/>
      <c r="AX6" s="19"/>
      <c r="AY6" s="19"/>
      <c r="AZ6" s="19"/>
      <c r="BA6" s="19"/>
      <c r="BB6" s="19"/>
      <c r="BC6" s="19"/>
      <c r="BD6" s="19"/>
      <c r="BE6" s="19"/>
      <c r="BF6" s="16"/>
      <c r="BG6" s="16"/>
      <c r="BH6" s="19"/>
      <c r="BI6" s="19"/>
      <c r="BJ6" s="19"/>
      <c r="BK6" s="19"/>
      <c r="BL6" s="16"/>
      <c r="BM6" s="16"/>
    </row>
    <row r="7" spans="2:65">
      <c r="B7" s="2" t="s">
        <v>5</v>
      </c>
      <c r="C7" s="2">
        <v>1775</v>
      </c>
      <c r="AB7" s="2" t="s">
        <v>6</v>
      </c>
      <c r="AN7" s="34" t="s">
        <v>7</v>
      </c>
      <c r="AS7" s="34" t="s">
        <v>8</v>
      </c>
      <c r="AV7" s="16"/>
      <c r="AW7" s="19"/>
      <c r="AX7" s="19"/>
      <c r="AY7" s="19"/>
      <c r="AZ7" s="19"/>
      <c r="BA7" s="19"/>
      <c r="BB7" s="19"/>
      <c r="BC7" s="19"/>
      <c r="BD7" s="19"/>
      <c r="BE7" s="19"/>
      <c r="BF7" s="16"/>
      <c r="BG7" s="16"/>
      <c r="BH7" s="19"/>
      <c r="BI7" s="19"/>
      <c r="BJ7" s="19"/>
      <c r="BK7" s="19"/>
      <c r="BL7" s="16"/>
      <c r="BM7" s="16"/>
    </row>
    <row r="8" spans="2:65">
      <c r="B8" s="2" t="s">
        <v>104</v>
      </c>
      <c r="C8" s="2" t="s">
        <v>232</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395</v>
      </c>
      <c r="M9" s="2" t="s">
        <v>64</v>
      </c>
      <c r="N9" s="14" t="s">
        <v>66</v>
      </c>
      <c r="O9" s="34" t="s">
        <v>66</v>
      </c>
      <c r="P9" s="2" t="s">
        <v>15</v>
      </c>
      <c r="Q9" s="14" t="s">
        <v>67</v>
      </c>
      <c r="R9" s="34"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c r="C10" s="14" t="s">
        <v>17</v>
      </c>
      <c r="D10" s="2" t="s">
        <v>18</v>
      </c>
      <c r="E10" s="2" t="s">
        <v>19</v>
      </c>
      <c r="F10" s="2" t="s">
        <v>18</v>
      </c>
      <c r="G10" s="2" t="s">
        <v>19</v>
      </c>
      <c r="H10" s="2" t="s">
        <v>20</v>
      </c>
      <c r="I10" s="2" t="s">
        <v>4</v>
      </c>
      <c r="J10" s="2" t="s">
        <v>21</v>
      </c>
      <c r="K10" s="14" t="s">
        <v>21</v>
      </c>
      <c r="L10" s="14" t="s">
        <v>396</v>
      </c>
      <c r="M10" s="2" t="s">
        <v>105</v>
      </c>
      <c r="N10" s="14" t="s">
        <v>65</v>
      </c>
      <c r="O10" s="34" t="s">
        <v>65</v>
      </c>
      <c r="P10" s="2" t="s">
        <v>22</v>
      </c>
      <c r="Q10" s="14" t="s">
        <v>23</v>
      </c>
      <c r="R10" s="34" t="s">
        <v>23</v>
      </c>
      <c r="S10" s="2" t="s">
        <v>84</v>
      </c>
      <c r="T10" s="2" t="s">
        <v>58</v>
      </c>
      <c r="U10" s="2" t="s">
        <v>24</v>
      </c>
      <c r="V10" s="2" t="s">
        <v>25</v>
      </c>
      <c r="W10" s="2" t="s">
        <v>26</v>
      </c>
      <c r="X10" s="2" t="s">
        <v>27</v>
      </c>
      <c r="Y10" s="2" t="s">
        <v>56</v>
      </c>
      <c r="Z10" s="2" t="s">
        <v>77</v>
      </c>
      <c r="AB10" s="2" t="s">
        <v>28</v>
      </c>
      <c r="AC10" s="2" t="s">
        <v>29</v>
      </c>
      <c r="AD10" s="2" t="s">
        <v>30</v>
      </c>
      <c r="AE10" s="2" t="s">
        <v>31</v>
      </c>
      <c r="AF10" s="2" t="s">
        <v>32</v>
      </c>
      <c r="AG10" s="2" t="s">
        <v>33</v>
      </c>
      <c r="AH10" s="2" t="s">
        <v>34</v>
      </c>
      <c r="AI10" s="2" t="s">
        <v>35</v>
      </c>
      <c r="AJ10" s="2" t="s">
        <v>36</v>
      </c>
      <c r="AK10" s="2" t="s">
        <v>37</v>
      </c>
      <c r="AL10" s="2" t="s">
        <v>38</v>
      </c>
      <c r="AM10" s="2" t="s">
        <v>63</v>
      </c>
      <c r="AN10" s="34" t="s">
        <v>39</v>
      </c>
      <c r="AO10" s="34" t="s">
        <v>40</v>
      </c>
      <c r="AP10" s="34" t="s">
        <v>41</v>
      </c>
      <c r="AQ10" s="34" t="s">
        <v>42</v>
      </c>
      <c r="AR10" s="2" t="s">
        <v>38</v>
      </c>
      <c r="AS10" s="34" t="s">
        <v>397</v>
      </c>
      <c r="AT10" s="2" t="s">
        <v>62</v>
      </c>
      <c r="AU10" s="2" t="s">
        <v>82</v>
      </c>
      <c r="AV10" s="2" t="s">
        <v>83</v>
      </c>
      <c r="AW10" s="17" t="s">
        <v>123</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34" t="str">
        <f>N11</f>
        <v/>
      </c>
      <c r="Q11" s="14" t="str">
        <f>IF(ISNA(VLOOKUP(P11,Lookup!$B$7:$C$160,2,0)),"",VLOOKUP(P11,Lookup!$B$7:$C$160,2,0))</f>
        <v/>
      </c>
      <c r="R11" s="34"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34" t="str">
        <f>IF(L11="N",1," ")</f>
        <v xml:space="preserve"> </v>
      </c>
      <c r="AO11" s="34" t="str">
        <f>IF(L11="E",1," ")</f>
        <v xml:space="preserve"> </v>
      </c>
      <c r="AP11" s="34" t="str">
        <f>IF(L11="S",1," ")</f>
        <v xml:space="preserve"> </v>
      </c>
      <c r="AQ11" s="34" t="str">
        <f>IF(L11="W",1," ")</f>
        <v xml:space="preserve"> </v>
      </c>
      <c r="AR11" s="22" t="str">
        <f>IF($K11=-99,1," ")</f>
        <v xml:space="preserve"> </v>
      </c>
      <c r="AS11" s="34">
        <f>SUM(AI11:AK11)</f>
        <v>0</v>
      </c>
    </row>
    <row r="12" spans="2:65">
      <c r="B12" s="2">
        <v>2</v>
      </c>
      <c r="C12" s="14">
        <f>C11+1</f>
        <v>2</v>
      </c>
      <c r="K12" s="14" t="str">
        <f>Magnetic!X12</f>
        <v/>
      </c>
      <c r="L12" s="14" t="str">
        <f>IF(ISNA(VLOOKUP(K12,Lookup!$F$7:$G$38,2,0)),"",VLOOKUP(K12,Lookup!$F$7:$G$38,2,0))</f>
        <v/>
      </c>
      <c r="N12" s="14" t="str">
        <f>IF(ISNA(VLOOKUP(M12,Lookup!$B$7:$C$160,2,0)),"",VLOOKUP(M12,Lookup!$B$7:$C$160,2,0))</f>
        <v/>
      </c>
      <c r="O12" s="34" t="str">
        <f t="shared" ref="O12:O75" si="0">N12</f>
        <v/>
      </c>
      <c r="Q12" s="14" t="str">
        <f>IF(ISNA(VLOOKUP(P12,Lookup!$B$7:$C$160,2,0)),"",VLOOKUP(P12,Lookup!$B$7:$C$160,2,0))</f>
        <v/>
      </c>
      <c r="R12" s="34"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34" t="str">
        <f t="shared" ref="AN12:AN75" si="13">IF(L12="N",1," ")</f>
        <v xml:space="preserve"> </v>
      </c>
      <c r="AO12" s="34" t="str">
        <f t="shared" ref="AO12:AO75" si="14">IF(L12="E",1," ")</f>
        <v xml:space="preserve"> </v>
      </c>
      <c r="AP12" s="34" t="str">
        <f t="shared" ref="AP12:AP75" si="15">IF(L12="S",1," ")</f>
        <v xml:space="preserve"> </v>
      </c>
      <c r="AQ12" s="34" t="str">
        <f t="shared" ref="AQ12:AQ75" si="16">IF(L12="W",1," ")</f>
        <v xml:space="preserve"> </v>
      </c>
      <c r="AR12" s="22" t="str">
        <f t="shared" ref="AR12:AR75" si="17">IF($K12=-99,1," ")</f>
        <v xml:space="preserve"> </v>
      </c>
      <c r="AS12" s="34">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34" t="str">
        <f t="shared" si="0"/>
        <v/>
      </c>
      <c r="Q13" s="14" t="str">
        <f>IF(ISNA(VLOOKUP(P13,Lookup!$B$7:$C$160,2,0)),"",VLOOKUP(P13,Lookup!$B$7:$C$160,2,0))</f>
        <v/>
      </c>
      <c r="R13" s="34"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34" t="str">
        <f t="shared" si="13"/>
        <v xml:space="preserve"> </v>
      </c>
      <c r="AO13" s="34" t="str">
        <f t="shared" si="14"/>
        <v xml:space="preserve"> </v>
      </c>
      <c r="AP13" s="34" t="str">
        <f t="shared" si="15"/>
        <v xml:space="preserve"> </v>
      </c>
      <c r="AQ13" s="34" t="str">
        <f t="shared" si="16"/>
        <v xml:space="preserve"> </v>
      </c>
      <c r="AR13" s="22" t="str">
        <f t="shared" si="17"/>
        <v xml:space="preserve"> </v>
      </c>
      <c r="AS13" s="34">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34" t="str">
        <f t="shared" si="0"/>
        <v/>
      </c>
      <c r="Q14" s="14" t="str">
        <f>IF(ISNA(VLOOKUP(P14,Lookup!$B$7:$C$160,2,0)),"",VLOOKUP(P14,Lookup!$B$7:$C$160,2,0))</f>
        <v/>
      </c>
      <c r="R14" s="34"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34" t="str">
        <f t="shared" si="13"/>
        <v xml:space="preserve"> </v>
      </c>
      <c r="AO14" s="34" t="str">
        <f t="shared" si="14"/>
        <v xml:space="preserve"> </v>
      </c>
      <c r="AP14" s="34" t="str">
        <f t="shared" si="15"/>
        <v xml:space="preserve"> </v>
      </c>
      <c r="AQ14" s="34" t="str">
        <f t="shared" si="16"/>
        <v xml:space="preserve"> </v>
      </c>
      <c r="AR14" s="22" t="str">
        <f t="shared" si="17"/>
        <v xml:space="preserve"> </v>
      </c>
      <c r="AS14" s="34">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34" t="str">
        <f t="shared" si="0"/>
        <v/>
      </c>
      <c r="Q15" s="14" t="str">
        <f>IF(ISNA(VLOOKUP(P15,Lookup!$B$7:$C$160,2,0)),"",VLOOKUP(P15,Lookup!$B$7:$C$160,2,0))</f>
        <v/>
      </c>
      <c r="R15" s="34"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34" t="str">
        <f t="shared" si="13"/>
        <v xml:space="preserve"> </v>
      </c>
      <c r="AO15" s="34" t="str">
        <f t="shared" si="14"/>
        <v xml:space="preserve"> </v>
      </c>
      <c r="AP15" s="34" t="str">
        <f t="shared" si="15"/>
        <v xml:space="preserve"> </v>
      </c>
      <c r="AQ15" s="34" t="str">
        <f t="shared" si="16"/>
        <v xml:space="preserve"> </v>
      </c>
      <c r="AR15" s="22" t="str">
        <f t="shared" si="17"/>
        <v xml:space="preserve"> </v>
      </c>
      <c r="AS15" s="34">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34" t="str">
        <f t="shared" si="0"/>
        <v/>
      </c>
      <c r="Q16" s="14" t="str">
        <f>IF(ISNA(VLOOKUP(P16,Lookup!$B$7:$C$160,2,0)),"",VLOOKUP(P16,Lookup!$B$7:$C$160,2,0))</f>
        <v/>
      </c>
      <c r="R16" s="34"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34" t="str">
        <f t="shared" si="13"/>
        <v xml:space="preserve"> </v>
      </c>
      <c r="AO16" s="34" t="str">
        <f t="shared" si="14"/>
        <v xml:space="preserve"> </v>
      </c>
      <c r="AP16" s="34" t="str">
        <f t="shared" si="15"/>
        <v xml:space="preserve"> </v>
      </c>
      <c r="AQ16" s="34" t="str">
        <f t="shared" si="16"/>
        <v xml:space="preserve"> </v>
      </c>
      <c r="AR16" s="22" t="str">
        <f t="shared" si="17"/>
        <v xml:space="preserve"> </v>
      </c>
      <c r="AS16" s="34">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34" t="str">
        <f t="shared" si="0"/>
        <v/>
      </c>
      <c r="Q17" s="14" t="str">
        <f>IF(ISNA(VLOOKUP(P17,Lookup!$B$7:$C$160,2,0)),"",VLOOKUP(P17,Lookup!$B$7:$C$160,2,0))</f>
        <v/>
      </c>
      <c r="R17" s="34"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34" t="str">
        <f t="shared" si="13"/>
        <v xml:space="preserve"> </v>
      </c>
      <c r="AO17" s="34" t="str">
        <f t="shared" si="14"/>
        <v xml:space="preserve"> </v>
      </c>
      <c r="AP17" s="34" t="str">
        <f t="shared" si="15"/>
        <v xml:space="preserve"> </v>
      </c>
      <c r="AQ17" s="34" t="str">
        <f t="shared" si="16"/>
        <v xml:space="preserve"> </v>
      </c>
      <c r="AR17" s="22" t="str">
        <f t="shared" si="17"/>
        <v xml:space="preserve"> </v>
      </c>
      <c r="AS17" s="34">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34" t="str">
        <f t="shared" si="0"/>
        <v/>
      </c>
      <c r="Q18" s="14" t="str">
        <f>IF(ISNA(VLOOKUP(P18,Lookup!$B$7:$C$160,2,0)),"",VLOOKUP(P18,Lookup!$B$7:$C$160,2,0))</f>
        <v/>
      </c>
      <c r="R18" s="34"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34" t="str">
        <f t="shared" si="13"/>
        <v xml:space="preserve"> </v>
      </c>
      <c r="AO18" s="34" t="str">
        <f t="shared" si="14"/>
        <v xml:space="preserve"> </v>
      </c>
      <c r="AP18" s="34" t="str">
        <f t="shared" si="15"/>
        <v xml:space="preserve"> </v>
      </c>
      <c r="AQ18" s="34" t="str">
        <f t="shared" si="16"/>
        <v xml:space="preserve"> </v>
      </c>
      <c r="AR18" s="22" t="str">
        <f t="shared" si="17"/>
        <v xml:space="preserve"> </v>
      </c>
      <c r="AS18" s="34">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34" t="str">
        <f t="shared" si="0"/>
        <v/>
      </c>
      <c r="Q19" s="14" t="str">
        <f>IF(ISNA(VLOOKUP(P19,Lookup!$B$7:$C$160,2,0)),"",VLOOKUP(P19,Lookup!$B$7:$C$160,2,0))</f>
        <v/>
      </c>
      <c r="R19" s="34"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34" t="str">
        <f t="shared" si="13"/>
        <v xml:space="preserve"> </v>
      </c>
      <c r="AO19" s="34" t="str">
        <f t="shared" si="14"/>
        <v xml:space="preserve"> </v>
      </c>
      <c r="AP19" s="34" t="str">
        <f t="shared" si="15"/>
        <v xml:space="preserve"> </v>
      </c>
      <c r="AQ19" s="34" t="str">
        <f t="shared" si="16"/>
        <v xml:space="preserve"> </v>
      </c>
      <c r="AR19" s="22" t="str">
        <f t="shared" si="17"/>
        <v xml:space="preserve"> </v>
      </c>
      <c r="AS19" s="34">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34" t="str">
        <f t="shared" si="0"/>
        <v/>
      </c>
      <c r="Q20" s="14" t="str">
        <f>IF(ISNA(VLOOKUP(P20,Lookup!$B$7:$C$160,2,0)),"",VLOOKUP(P20,Lookup!$B$7:$C$160,2,0))</f>
        <v/>
      </c>
      <c r="R20" s="34"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34" t="str">
        <f t="shared" si="13"/>
        <v xml:space="preserve"> </v>
      </c>
      <c r="AO20" s="34" t="str">
        <f t="shared" si="14"/>
        <v xml:space="preserve"> </v>
      </c>
      <c r="AP20" s="34" t="str">
        <f t="shared" si="15"/>
        <v xml:space="preserve"> </v>
      </c>
      <c r="AQ20" s="34" t="str">
        <f t="shared" si="16"/>
        <v xml:space="preserve"> </v>
      </c>
      <c r="AR20" s="22" t="str">
        <f t="shared" si="17"/>
        <v xml:space="preserve"> </v>
      </c>
      <c r="AS20" s="34">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34" t="str">
        <f t="shared" si="0"/>
        <v/>
      </c>
      <c r="Q21" s="14" t="str">
        <f>IF(ISNA(VLOOKUP(P21,Lookup!$B$7:$C$160,2,0)),"",VLOOKUP(P21,Lookup!$B$7:$C$160,2,0))</f>
        <v/>
      </c>
      <c r="R21" s="34"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34" t="str">
        <f t="shared" si="13"/>
        <v xml:space="preserve"> </v>
      </c>
      <c r="AO21" s="34" t="str">
        <f t="shared" si="14"/>
        <v xml:space="preserve"> </v>
      </c>
      <c r="AP21" s="34" t="str">
        <f t="shared" si="15"/>
        <v xml:space="preserve"> </v>
      </c>
      <c r="AQ21" s="34" t="str">
        <f t="shared" si="16"/>
        <v xml:space="preserve"> </v>
      </c>
      <c r="AR21" s="22" t="str">
        <f t="shared" si="17"/>
        <v xml:space="preserve"> </v>
      </c>
      <c r="AS21" s="34">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34" t="str">
        <f t="shared" si="0"/>
        <v/>
      </c>
      <c r="Q22" s="14" t="str">
        <f>IF(ISNA(VLOOKUP(P22,Lookup!$B$7:$C$160,2,0)),"",VLOOKUP(P22,Lookup!$B$7:$C$160,2,0))</f>
        <v/>
      </c>
      <c r="R22" s="34"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34" t="str">
        <f t="shared" si="13"/>
        <v xml:space="preserve"> </v>
      </c>
      <c r="AO22" s="34" t="str">
        <f t="shared" si="14"/>
        <v xml:space="preserve"> </v>
      </c>
      <c r="AP22" s="34" t="str">
        <f t="shared" si="15"/>
        <v xml:space="preserve"> </v>
      </c>
      <c r="AQ22" s="34" t="str">
        <f t="shared" si="16"/>
        <v xml:space="preserve"> </v>
      </c>
      <c r="AR22" s="22" t="str">
        <f t="shared" si="17"/>
        <v xml:space="preserve"> </v>
      </c>
      <c r="AS22" s="34">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34" t="str">
        <f t="shared" si="0"/>
        <v/>
      </c>
      <c r="Q23" s="14" t="str">
        <f>IF(ISNA(VLOOKUP(P23,Lookup!$B$7:$C$160,2,0)),"",VLOOKUP(P23,Lookup!$B$7:$C$160,2,0))</f>
        <v/>
      </c>
      <c r="R23" s="34"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34" t="str">
        <f t="shared" si="13"/>
        <v xml:space="preserve"> </v>
      </c>
      <c r="AO23" s="34" t="str">
        <f t="shared" si="14"/>
        <v xml:space="preserve"> </v>
      </c>
      <c r="AP23" s="34" t="str">
        <f t="shared" si="15"/>
        <v xml:space="preserve"> </v>
      </c>
      <c r="AQ23" s="34" t="str">
        <f t="shared" si="16"/>
        <v xml:space="preserve"> </v>
      </c>
      <c r="AR23" s="22" t="str">
        <f t="shared" si="17"/>
        <v xml:space="preserve"> </v>
      </c>
      <c r="AS23" s="34">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34" t="str">
        <f t="shared" si="0"/>
        <v/>
      </c>
      <c r="Q24" s="14" t="str">
        <f>IF(ISNA(VLOOKUP(P24,Lookup!$B$7:$C$160,2,0)),"",VLOOKUP(P24,Lookup!$B$7:$C$160,2,0))</f>
        <v/>
      </c>
      <c r="R24" s="34"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34" t="str">
        <f t="shared" si="13"/>
        <v xml:space="preserve"> </v>
      </c>
      <c r="AO24" s="34" t="str">
        <f t="shared" si="14"/>
        <v xml:space="preserve"> </v>
      </c>
      <c r="AP24" s="34" t="str">
        <f t="shared" si="15"/>
        <v xml:space="preserve"> </v>
      </c>
      <c r="AQ24" s="34" t="str">
        <f t="shared" si="16"/>
        <v xml:space="preserve"> </v>
      </c>
      <c r="AR24" s="22" t="str">
        <f t="shared" si="17"/>
        <v xml:space="preserve"> </v>
      </c>
      <c r="AS24" s="34">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34" t="str">
        <f t="shared" si="0"/>
        <v/>
      </c>
      <c r="Q25" s="14" t="str">
        <f>IF(ISNA(VLOOKUP(P25,Lookup!$B$7:$C$160,2,0)),"",VLOOKUP(P25,Lookup!$B$7:$C$160,2,0))</f>
        <v/>
      </c>
      <c r="R25" s="34"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34" t="str">
        <f t="shared" si="13"/>
        <v xml:space="preserve"> </v>
      </c>
      <c r="AO25" s="34" t="str">
        <f t="shared" si="14"/>
        <v xml:space="preserve"> </v>
      </c>
      <c r="AP25" s="34" t="str">
        <f t="shared" si="15"/>
        <v xml:space="preserve"> </v>
      </c>
      <c r="AQ25" s="34" t="str">
        <f t="shared" si="16"/>
        <v xml:space="preserve"> </v>
      </c>
      <c r="AR25" s="22" t="str">
        <f t="shared" si="17"/>
        <v xml:space="preserve"> </v>
      </c>
      <c r="AS25" s="34">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34" t="str">
        <f t="shared" si="0"/>
        <v/>
      </c>
      <c r="Q26" s="14" t="str">
        <f>IF(ISNA(VLOOKUP(P26,Lookup!$B$7:$C$160,2,0)),"",VLOOKUP(P26,Lookup!$B$7:$C$160,2,0))</f>
        <v/>
      </c>
      <c r="R26" s="34"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34" t="str">
        <f t="shared" si="13"/>
        <v xml:space="preserve"> </v>
      </c>
      <c r="AO26" s="34" t="str">
        <f t="shared" si="14"/>
        <v xml:space="preserve"> </v>
      </c>
      <c r="AP26" s="34" t="str">
        <f t="shared" si="15"/>
        <v xml:space="preserve"> </v>
      </c>
      <c r="AQ26" s="34" t="str">
        <f t="shared" si="16"/>
        <v xml:space="preserve"> </v>
      </c>
      <c r="AR26" s="22" t="str">
        <f t="shared" si="17"/>
        <v xml:space="preserve"> </v>
      </c>
      <c r="AS26" s="34">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34" t="str">
        <f t="shared" si="0"/>
        <v/>
      </c>
      <c r="Q27" s="14" t="str">
        <f>IF(ISNA(VLOOKUP(P27,Lookup!$B$7:$C$160,2,0)),"",VLOOKUP(P27,Lookup!$B$7:$C$160,2,0))</f>
        <v/>
      </c>
      <c r="R27" s="34"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34" t="str">
        <f t="shared" si="13"/>
        <v xml:space="preserve"> </v>
      </c>
      <c r="AO27" s="34" t="str">
        <f t="shared" si="14"/>
        <v xml:space="preserve"> </v>
      </c>
      <c r="AP27" s="34" t="str">
        <f t="shared" si="15"/>
        <v xml:space="preserve"> </v>
      </c>
      <c r="AQ27" s="34" t="str">
        <f t="shared" si="16"/>
        <v xml:space="preserve"> </v>
      </c>
      <c r="AR27" s="22" t="str">
        <f t="shared" si="17"/>
        <v xml:space="preserve"> </v>
      </c>
      <c r="AS27" s="34">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34" t="str">
        <f t="shared" si="0"/>
        <v/>
      </c>
      <c r="Q28" s="14" t="str">
        <f>IF(ISNA(VLOOKUP(P28,Lookup!$B$7:$C$160,2,0)),"",VLOOKUP(P28,Lookup!$B$7:$C$160,2,0))</f>
        <v/>
      </c>
      <c r="R28" s="34"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34" t="str">
        <f t="shared" si="13"/>
        <v xml:space="preserve"> </v>
      </c>
      <c r="AO28" s="34" t="str">
        <f t="shared" si="14"/>
        <v xml:space="preserve"> </v>
      </c>
      <c r="AP28" s="34" t="str">
        <f t="shared" si="15"/>
        <v xml:space="preserve"> </v>
      </c>
      <c r="AQ28" s="34" t="str">
        <f t="shared" si="16"/>
        <v xml:space="preserve"> </v>
      </c>
      <c r="AR28" s="22" t="str">
        <f t="shared" si="17"/>
        <v xml:space="preserve"> </v>
      </c>
      <c r="AS28" s="34">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34" t="str">
        <f t="shared" si="0"/>
        <v/>
      </c>
      <c r="Q29" s="14" t="str">
        <f>IF(ISNA(VLOOKUP(P29,Lookup!$B$7:$C$160,2,0)),"",VLOOKUP(P29,Lookup!$B$7:$C$160,2,0))</f>
        <v/>
      </c>
      <c r="R29" s="34"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34" t="str">
        <f t="shared" si="13"/>
        <v xml:space="preserve"> </v>
      </c>
      <c r="AO29" s="34" t="str">
        <f t="shared" si="14"/>
        <v xml:space="preserve"> </v>
      </c>
      <c r="AP29" s="34" t="str">
        <f t="shared" si="15"/>
        <v xml:space="preserve"> </v>
      </c>
      <c r="AQ29" s="34" t="str">
        <f t="shared" si="16"/>
        <v xml:space="preserve"> </v>
      </c>
      <c r="AR29" s="22" t="str">
        <f t="shared" si="17"/>
        <v xml:space="preserve"> </v>
      </c>
      <c r="AS29" s="34">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34" t="str">
        <f t="shared" si="0"/>
        <v/>
      </c>
      <c r="Q30" s="14" t="str">
        <f>IF(ISNA(VLOOKUP(P30,Lookup!$B$7:$C$160,2,0)),"",VLOOKUP(P30,Lookup!$B$7:$C$160,2,0))</f>
        <v/>
      </c>
      <c r="R30" s="34"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34" t="str">
        <f t="shared" si="13"/>
        <v xml:space="preserve"> </v>
      </c>
      <c r="AO30" s="34" t="str">
        <f t="shared" si="14"/>
        <v xml:space="preserve"> </v>
      </c>
      <c r="AP30" s="34" t="str">
        <f t="shared" si="15"/>
        <v xml:space="preserve"> </v>
      </c>
      <c r="AQ30" s="34" t="str">
        <f t="shared" si="16"/>
        <v xml:space="preserve"> </v>
      </c>
      <c r="AR30" s="22" t="str">
        <f t="shared" si="17"/>
        <v xml:space="preserve"> </v>
      </c>
      <c r="AS30" s="34">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34" t="str">
        <f t="shared" si="0"/>
        <v/>
      </c>
      <c r="Q31" s="14" t="str">
        <f>IF(ISNA(VLOOKUP(P31,Lookup!$B$7:$C$160,2,0)),"",VLOOKUP(P31,Lookup!$B$7:$C$160,2,0))</f>
        <v/>
      </c>
      <c r="R31" s="34"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34" t="str">
        <f t="shared" si="13"/>
        <v xml:space="preserve"> </v>
      </c>
      <c r="AO31" s="34" t="str">
        <f t="shared" si="14"/>
        <v xml:space="preserve"> </v>
      </c>
      <c r="AP31" s="34" t="str">
        <f t="shared" si="15"/>
        <v xml:space="preserve"> </v>
      </c>
      <c r="AQ31" s="34" t="str">
        <f t="shared" si="16"/>
        <v xml:space="preserve"> </v>
      </c>
      <c r="AR31" s="22" t="str">
        <f t="shared" si="17"/>
        <v xml:space="preserve"> </v>
      </c>
      <c r="AS31" s="34">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34" t="str">
        <f t="shared" si="0"/>
        <v/>
      </c>
      <c r="Q32" s="14" t="str">
        <f>IF(ISNA(VLOOKUP(P32,Lookup!$B$7:$C$160,2,0)),"",VLOOKUP(P32,Lookup!$B$7:$C$160,2,0))</f>
        <v/>
      </c>
      <c r="R32" s="34"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34" t="str">
        <f t="shared" si="13"/>
        <v xml:space="preserve"> </v>
      </c>
      <c r="AO32" s="34" t="str">
        <f t="shared" si="14"/>
        <v xml:space="preserve"> </v>
      </c>
      <c r="AP32" s="34" t="str">
        <f t="shared" si="15"/>
        <v xml:space="preserve"> </v>
      </c>
      <c r="AQ32" s="34" t="str">
        <f t="shared" si="16"/>
        <v xml:space="preserve"> </v>
      </c>
      <c r="AR32" s="22" t="str">
        <f t="shared" si="17"/>
        <v xml:space="preserve"> </v>
      </c>
      <c r="AS32" s="34">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34" t="str">
        <f t="shared" si="0"/>
        <v/>
      </c>
      <c r="Q33" s="14" t="str">
        <f>IF(ISNA(VLOOKUP(P33,Lookup!$B$7:$C$160,2,0)),"",VLOOKUP(P33,Lookup!$B$7:$C$160,2,0))</f>
        <v/>
      </c>
      <c r="R33" s="34"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34" t="str">
        <f t="shared" si="13"/>
        <v xml:space="preserve"> </v>
      </c>
      <c r="AO33" s="34" t="str">
        <f t="shared" si="14"/>
        <v xml:space="preserve"> </v>
      </c>
      <c r="AP33" s="34" t="str">
        <f t="shared" si="15"/>
        <v xml:space="preserve"> </v>
      </c>
      <c r="AQ33" s="34" t="str">
        <f t="shared" si="16"/>
        <v xml:space="preserve"> </v>
      </c>
      <c r="AR33" s="22" t="str">
        <f t="shared" si="17"/>
        <v xml:space="preserve"> </v>
      </c>
      <c r="AS33" s="34">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34" t="str">
        <f t="shared" si="0"/>
        <v/>
      </c>
      <c r="Q34" s="14" t="str">
        <f>IF(ISNA(VLOOKUP(P34,Lookup!$B$7:$C$160,2,0)),"",VLOOKUP(P34,Lookup!$B$7:$C$160,2,0))</f>
        <v/>
      </c>
      <c r="R34" s="34"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34" t="str">
        <f t="shared" si="13"/>
        <v xml:space="preserve"> </v>
      </c>
      <c r="AO34" s="34" t="str">
        <f t="shared" si="14"/>
        <v xml:space="preserve"> </v>
      </c>
      <c r="AP34" s="34" t="str">
        <f t="shared" si="15"/>
        <v xml:space="preserve"> </v>
      </c>
      <c r="AQ34" s="34" t="str">
        <f t="shared" si="16"/>
        <v xml:space="preserve"> </v>
      </c>
      <c r="AR34" s="22" t="str">
        <f t="shared" si="17"/>
        <v xml:space="preserve"> </v>
      </c>
      <c r="AS34" s="34">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34" t="str">
        <f t="shared" si="0"/>
        <v/>
      </c>
      <c r="Q35" s="14" t="str">
        <f>IF(ISNA(VLOOKUP(P35,Lookup!$B$7:$C$160,2,0)),"",VLOOKUP(P35,Lookup!$B$7:$C$160,2,0))</f>
        <v/>
      </c>
      <c r="R35" s="34"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34" t="str">
        <f t="shared" si="13"/>
        <v xml:space="preserve"> </v>
      </c>
      <c r="AO35" s="34" t="str">
        <f t="shared" si="14"/>
        <v xml:space="preserve"> </v>
      </c>
      <c r="AP35" s="34" t="str">
        <f t="shared" si="15"/>
        <v xml:space="preserve"> </v>
      </c>
      <c r="AQ35" s="34" t="str">
        <f t="shared" si="16"/>
        <v xml:space="preserve"> </v>
      </c>
      <c r="AR35" s="22" t="str">
        <f t="shared" si="17"/>
        <v xml:space="preserve"> </v>
      </c>
      <c r="AS35" s="34">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34" t="str">
        <f t="shared" si="0"/>
        <v/>
      </c>
      <c r="Q36" s="14" t="str">
        <f>IF(ISNA(VLOOKUP(P36,Lookup!$B$7:$C$160,2,0)),"",VLOOKUP(P36,Lookup!$B$7:$C$160,2,0))</f>
        <v/>
      </c>
      <c r="R36" s="34"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34" t="str">
        <f t="shared" si="13"/>
        <v xml:space="preserve"> </v>
      </c>
      <c r="AO36" s="34" t="str">
        <f t="shared" si="14"/>
        <v xml:space="preserve"> </v>
      </c>
      <c r="AP36" s="34" t="str">
        <f t="shared" si="15"/>
        <v xml:space="preserve"> </v>
      </c>
      <c r="AQ36" s="34" t="str">
        <f t="shared" si="16"/>
        <v xml:space="preserve"> </v>
      </c>
      <c r="AR36" s="22" t="str">
        <f t="shared" si="17"/>
        <v xml:space="preserve"> </v>
      </c>
      <c r="AS36" s="34">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34" t="str">
        <f t="shared" si="0"/>
        <v/>
      </c>
      <c r="Q37" s="14" t="str">
        <f>IF(ISNA(VLOOKUP(P37,Lookup!$B$7:$C$160,2,0)),"",VLOOKUP(P37,Lookup!$B$7:$C$160,2,0))</f>
        <v/>
      </c>
      <c r="R37" s="34"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34" t="str">
        <f t="shared" si="13"/>
        <v xml:space="preserve"> </v>
      </c>
      <c r="AO37" s="34" t="str">
        <f t="shared" si="14"/>
        <v xml:space="preserve"> </v>
      </c>
      <c r="AP37" s="34" t="str">
        <f t="shared" si="15"/>
        <v xml:space="preserve"> </v>
      </c>
      <c r="AQ37" s="34" t="str">
        <f t="shared" si="16"/>
        <v xml:space="preserve"> </v>
      </c>
      <c r="AR37" s="22" t="str">
        <f t="shared" si="17"/>
        <v xml:space="preserve"> </v>
      </c>
      <c r="AS37" s="34">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34" t="str">
        <f t="shared" si="0"/>
        <v/>
      </c>
      <c r="Q38" s="14" t="str">
        <f>IF(ISNA(VLOOKUP(P38,Lookup!$B$7:$C$160,2,0)),"",VLOOKUP(P38,Lookup!$B$7:$C$160,2,0))</f>
        <v/>
      </c>
      <c r="R38" s="34"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34" t="str">
        <f t="shared" si="13"/>
        <v xml:space="preserve"> </v>
      </c>
      <c r="AO38" s="34" t="str">
        <f t="shared" si="14"/>
        <v xml:space="preserve"> </v>
      </c>
      <c r="AP38" s="34" t="str">
        <f t="shared" si="15"/>
        <v xml:space="preserve"> </v>
      </c>
      <c r="AQ38" s="34" t="str">
        <f t="shared" si="16"/>
        <v xml:space="preserve"> </v>
      </c>
      <c r="AR38" s="22" t="str">
        <f t="shared" si="17"/>
        <v xml:space="preserve"> </v>
      </c>
      <c r="AS38" s="34">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34" t="str">
        <f t="shared" si="0"/>
        <v/>
      </c>
      <c r="Q39" s="14" t="str">
        <f>IF(ISNA(VLOOKUP(P39,Lookup!$B$7:$C$160,2,0)),"",VLOOKUP(P39,Lookup!$B$7:$C$160,2,0))</f>
        <v/>
      </c>
      <c r="R39" s="34"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34" t="str">
        <f t="shared" si="13"/>
        <v xml:space="preserve"> </v>
      </c>
      <c r="AO39" s="34" t="str">
        <f t="shared" si="14"/>
        <v xml:space="preserve"> </v>
      </c>
      <c r="AP39" s="34" t="str">
        <f t="shared" si="15"/>
        <v xml:space="preserve"> </v>
      </c>
      <c r="AQ39" s="34" t="str">
        <f t="shared" si="16"/>
        <v xml:space="preserve"> </v>
      </c>
      <c r="AR39" s="22" t="str">
        <f t="shared" si="17"/>
        <v xml:space="preserve"> </v>
      </c>
      <c r="AS39" s="34">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34" t="str">
        <f t="shared" si="0"/>
        <v/>
      </c>
      <c r="Q40" s="14" t="str">
        <f>IF(ISNA(VLOOKUP(P40,Lookup!$B$7:$C$160,2,0)),"",VLOOKUP(P40,Lookup!$B$7:$C$160,2,0))</f>
        <v/>
      </c>
      <c r="R40" s="34"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34" t="str">
        <f t="shared" si="13"/>
        <v xml:space="preserve"> </v>
      </c>
      <c r="AO40" s="34" t="str">
        <f t="shared" si="14"/>
        <v xml:space="preserve"> </v>
      </c>
      <c r="AP40" s="34" t="str">
        <f t="shared" si="15"/>
        <v xml:space="preserve"> </v>
      </c>
      <c r="AQ40" s="34" t="str">
        <f t="shared" si="16"/>
        <v xml:space="preserve"> </v>
      </c>
      <c r="AR40" s="22" t="str">
        <f t="shared" si="17"/>
        <v xml:space="preserve"> </v>
      </c>
      <c r="AS40" s="34">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34" t="str">
        <f t="shared" si="0"/>
        <v/>
      </c>
      <c r="Q41" s="14" t="str">
        <f>IF(ISNA(VLOOKUP(P41,Lookup!$B$7:$C$160,2,0)),"",VLOOKUP(P41,Lookup!$B$7:$C$160,2,0))</f>
        <v/>
      </c>
      <c r="R41" s="34"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34" t="str">
        <f t="shared" si="13"/>
        <v xml:space="preserve"> </v>
      </c>
      <c r="AO41" s="34" t="str">
        <f t="shared" si="14"/>
        <v xml:space="preserve"> </v>
      </c>
      <c r="AP41" s="34" t="str">
        <f t="shared" si="15"/>
        <v xml:space="preserve"> </v>
      </c>
      <c r="AQ41" s="34" t="str">
        <f t="shared" si="16"/>
        <v xml:space="preserve"> </v>
      </c>
      <c r="AR41" s="22" t="str">
        <f t="shared" si="17"/>
        <v xml:space="preserve"> </v>
      </c>
      <c r="AS41" s="34">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34" t="str">
        <f t="shared" si="0"/>
        <v/>
      </c>
      <c r="Q42" s="14" t="str">
        <f>IF(ISNA(VLOOKUP(P42,Lookup!$B$7:$C$160,2,0)),"",VLOOKUP(P42,Lookup!$B$7:$C$160,2,0))</f>
        <v/>
      </c>
      <c r="R42" s="34"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34" t="str">
        <f t="shared" si="13"/>
        <v xml:space="preserve"> </v>
      </c>
      <c r="AO42" s="34" t="str">
        <f t="shared" si="14"/>
        <v xml:space="preserve"> </v>
      </c>
      <c r="AP42" s="34" t="str">
        <f t="shared" si="15"/>
        <v xml:space="preserve"> </v>
      </c>
      <c r="AQ42" s="34" t="str">
        <f t="shared" si="16"/>
        <v xml:space="preserve"> </v>
      </c>
      <c r="AR42" s="22" t="str">
        <f t="shared" si="17"/>
        <v xml:space="preserve"> </v>
      </c>
      <c r="AS42" s="34">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34" t="str">
        <f t="shared" si="0"/>
        <v/>
      </c>
      <c r="Q43" s="14" t="str">
        <f>IF(ISNA(VLOOKUP(P43,Lookup!$B$7:$C$160,2,0)),"",VLOOKUP(P43,Lookup!$B$7:$C$160,2,0))</f>
        <v/>
      </c>
      <c r="R43" s="34"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34" t="str">
        <f t="shared" si="13"/>
        <v xml:space="preserve"> </v>
      </c>
      <c r="AO43" s="34" t="str">
        <f t="shared" si="14"/>
        <v xml:space="preserve"> </v>
      </c>
      <c r="AP43" s="34" t="str">
        <f t="shared" si="15"/>
        <v xml:space="preserve"> </v>
      </c>
      <c r="AQ43" s="34" t="str">
        <f t="shared" si="16"/>
        <v xml:space="preserve"> </v>
      </c>
      <c r="AR43" s="22" t="str">
        <f t="shared" si="17"/>
        <v xml:space="preserve"> </v>
      </c>
      <c r="AS43" s="34">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34" t="str">
        <f t="shared" si="0"/>
        <v/>
      </c>
      <c r="Q44" s="14" t="str">
        <f>IF(ISNA(VLOOKUP(P44,Lookup!$B$7:$C$160,2,0)),"",VLOOKUP(P44,Lookup!$B$7:$C$160,2,0))</f>
        <v/>
      </c>
      <c r="R44" s="34"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34" t="str">
        <f t="shared" si="13"/>
        <v xml:space="preserve"> </v>
      </c>
      <c r="AO44" s="34" t="str">
        <f t="shared" si="14"/>
        <v xml:space="preserve"> </v>
      </c>
      <c r="AP44" s="34" t="str">
        <f t="shared" si="15"/>
        <v xml:space="preserve"> </v>
      </c>
      <c r="AQ44" s="34" t="str">
        <f t="shared" si="16"/>
        <v xml:space="preserve"> </v>
      </c>
      <c r="AR44" s="22" t="str">
        <f t="shared" si="17"/>
        <v xml:space="preserve"> </v>
      </c>
      <c r="AS44" s="34">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34" t="str">
        <f t="shared" si="0"/>
        <v/>
      </c>
      <c r="Q45" s="14" t="str">
        <f>IF(ISNA(VLOOKUP(P45,Lookup!$B$7:$C$160,2,0)),"",VLOOKUP(P45,Lookup!$B$7:$C$160,2,0))</f>
        <v/>
      </c>
      <c r="R45" s="34"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34" t="str">
        <f t="shared" si="13"/>
        <v xml:space="preserve"> </v>
      </c>
      <c r="AO45" s="34" t="str">
        <f t="shared" si="14"/>
        <v xml:space="preserve"> </v>
      </c>
      <c r="AP45" s="34" t="str">
        <f t="shared" si="15"/>
        <v xml:space="preserve"> </v>
      </c>
      <c r="AQ45" s="34" t="str">
        <f t="shared" si="16"/>
        <v xml:space="preserve"> </v>
      </c>
      <c r="AR45" s="22" t="str">
        <f t="shared" si="17"/>
        <v xml:space="preserve"> </v>
      </c>
      <c r="AS45" s="34">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34" t="str">
        <f t="shared" si="0"/>
        <v/>
      </c>
      <c r="Q46" s="14" t="str">
        <f>IF(ISNA(VLOOKUP(P46,Lookup!$B$7:$C$160,2,0)),"",VLOOKUP(P46,Lookup!$B$7:$C$160,2,0))</f>
        <v/>
      </c>
      <c r="R46" s="34"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34" t="str">
        <f t="shared" si="13"/>
        <v xml:space="preserve"> </v>
      </c>
      <c r="AO46" s="34" t="str">
        <f t="shared" si="14"/>
        <v xml:space="preserve"> </v>
      </c>
      <c r="AP46" s="34" t="str">
        <f t="shared" si="15"/>
        <v xml:space="preserve"> </v>
      </c>
      <c r="AQ46" s="34" t="str">
        <f t="shared" si="16"/>
        <v xml:space="preserve"> </v>
      </c>
      <c r="AR46" s="22" t="str">
        <f t="shared" si="17"/>
        <v xml:space="preserve"> </v>
      </c>
      <c r="AS46" s="34">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34" t="str">
        <f t="shared" si="0"/>
        <v/>
      </c>
      <c r="Q47" s="14" t="str">
        <f>IF(ISNA(VLOOKUP(P47,Lookup!$B$7:$C$160,2,0)),"",VLOOKUP(P47,Lookup!$B$7:$C$160,2,0))</f>
        <v/>
      </c>
      <c r="R47" s="34"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34" t="str">
        <f t="shared" si="13"/>
        <v xml:space="preserve"> </v>
      </c>
      <c r="AO47" s="34" t="str">
        <f t="shared" si="14"/>
        <v xml:space="preserve"> </v>
      </c>
      <c r="AP47" s="34" t="str">
        <f t="shared" si="15"/>
        <v xml:space="preserve"> </v>
      </c>
      <c r="AQ47" s="34" t="str">
        <f t="shared" si="16"/>
        <v xml:space="preserve"> </v>
      </c>
      <c r="AR47" s="22" t="str">
        <f t="shared" si="17"/>
        <v xml:space="preserve"> </v>
      </c>
      <c r="AS47" s="34">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34" t="str">
        <f t="shared" si="0"/>
        <v/>
      </c>
      <c r="Q48" s="14" t="str">
        <f>IF(ISNA(VLOOKUP(P48,Lookup!$B$7:$C$160,2,0)),"",VLOOKUP(P48,Lookup!$B$7:$C$160,2,0))</f>
        <v/>
      </c>
      <c r="R48" s="34"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34" t="str">
        <f t="shared" si="13"/>
        <v xml:space="preserve"> </v>
      </c>
      <c r="AO48" s="34" t="str">
        <f t="shared" si="14"/>
        <v xml:space="preserve"> </v>
      </c>
      <c r="AP48" s="34" t="str">
        <f t="shared" si="15"/>
        <v xml:space="preserve"> </v>
      </c>
      <c r="AQ48" s="34" t="str">
        <f t="shared" si="16"/>
        <v xml:space="preserve"> </v>
      </c>
      <c r="AR48" s="22" t="str">
        <f t="shared" si="17"/>
        <v xml:space="preserve"> </v>
      </c>
      <c r="AS48" s="34">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34" t="str">
        <f t="shared" si="0"/>
        <v/>
      </c>
      <c r="Q49" s="14" t="str">
        <f>IF(ISNA(VLOOKUP(P49,Lookup!$B$7:$C$160,2,0)),"",VLOOKUP(P49,Lookup!$B$7:$C$160,2,0))</f>
        <v/>
      </c>
      <c r="R49" s="34"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34" t="str">
        <f t="shared" si="13"/>
        <v xml:space="preserve"> </v>
      </c>
      <c r="AO49" s="34" t="str">
        <f t="shared" si="14"/>
        <v xml:space="preserve"> </v>
      </c>
      <c r="AP49" s="34" t="str">
        <f t="shared" si="15"/>
        <v xml:space="preserve"> </v>
      </c>
      <c r="AQ49" s="34" t="str">
        <f t="shared" si="16"/>
        <v xml:space="preserve"> </v>
      </c>
      <c r="AR49" s="22" t="str">
        <f t="shared" si="17"/>
        <v xml:space="preserve"> </v>
      </c>
      <c r="AS49" s="34">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34" t="str">
        <f t="shared" si="0"/>
        <v/>
      </c>
      <c r="Q50" s="14" t="str">
        <f>IF(ISNA(VLOOKUP(P50,Lookup!$B$7:$C$160,2,0)),"",VLOOKUP(P50,Lookup!$B$7:$C$160,2,0))</f>
        <v/>
      </c>
      <c r="R50" s="34"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34" t="str">
        <f t="shared" si="13"/>
        <v xml:space="preserve"> </v>
      </c>
      <c r="AO50" s="34" t="str">
        <f t="shared" si="14"/>
        <v xml:space="preserve"> </v>
      </c>
      <c r="AP50" s="34" t="str">
        <f t="shared" si="15"/>
        <v xml:space="preserve"> </v>
      </c>
      <c r="AQ50" s="34" t="str">
        <f t="shared" si="16"/>
        <v xml:space="preserve"> </v>
      </c>
      <c r="AR50" s="22" t="str">
        <f t="shared" si="17"/>
        <v xml:space="preserve"> </v>
      </c>
      <c r="AS50" s="34">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34" t="str">
        <f t="shared" si="0"/>
        <v/>
      </c>
      <c r="Q51" s="14" t="str">
        <f>IF(ISNA(VLOOKUP(P51,Lookup!$B$7:$C$160,2,0)),"",VLOOKUP(P51,Lookup!$B$7:$C$160,2,0))</f>
        <v/>
      </c>
      <c r="R51" s="34"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34" t="str">
        <f t="shared" si="13"/>
        <v xml:space="preserve"> </v>
      </c>
      <c r="AO51" s="34" t="str">
        <f t="shared" si="14"/>
        <v xml:space="preserve"> </v>
      </c>
      <c r="AP51" s="34" t="str">
        <f t="shared" si="15"/>
        <v xml:space="preserve"> </v>
      </c>
      <c r="AQ51" s="34" t="str">
        <f t="shared" si="16"/>
        <v xml:space="preserve"> </v>
      </c>
      <c r="AR51" s="22" t="str">
        <f t="shared" si="17"/>
        <v xml:space="preserve"> </v>
      </c>
      <c r="AS51" s="34">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34" t="str">
        <f t="shared" si="0"/>
        <v/>
      </c>
      <c r="Q52" s="14" t="str">
        <f>IF(ISNA(VLOOKUP(P52,Lookup!$B$7:$C$160,2,0)),"",VLOOKUP(P52,Lookup!$B$7:$C$160,2,0))</f>
        <v/>
      </c>
      <c r="R52" s="34"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34" t="str">
        <f t="shared" si="13"/>
        <v xml:space="preserve"> </v>
      </c>
      <c r="AO52" s="34" t="str">
        <f t="shared" si="14"/>
        <v xml:space="preserve"> </v>
      </c>
      <c r="AP52" s="34" t="str">
        <f t="shared" si="15"/>
        <v xml:space="preserve"> </v>
      </c>
      <c r="AQ52" s="34" t="str">
        <f t="shared" si="16"/>
        <v xml:space="preserve"> </v>
      </c>
      <c r="AR52" s="22" t="str">
        <f t="shared" si="17"/>
        <v xml:space="preserve"> </v>
      </c>
      <c r="AS52" s="34">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34" t="str">
        <f t="shared" si="0"/>
        <v/>
      </c>
      <c r="Q53" s="14" t="str">
        <f>IF(ISNA(VLOOKUP(P53,Lookup!$B$7:$C$160,2,0)),"",VLOOKUP(P53,Lookup!$B$7:$C$160,2,0))</f>
        <v/>
      </c>
      <c r="R53" s="34"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34" t="str">
        <f t="shared" si="13"/>
        <v xml:space="preserve"> </v>
      </c>
      <c r="AO53" s="34" t="str">
        <f t="shared" si="14"/>
        <v xml:space="preserve"> </v>
      </c>
      <c r="AP53" s="34" t="str">
        <f t="shared" si="15"/>
        <v xml:space="preserve"> </v>
      </c>
      <c r="AQ53" s="34" t="str">
        <f t="shared" si="16"/>
        <v xml:space="preserve"> </v>
      </c>
      <c r="AR53" s="22" t="str">
        <f t="shared" si="17"/>
        <v xml:space="preserve"> </v>
      </c>
      <c r="AS53" s="34">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34" t="str">
        <f t="shared" si="0"/>
        <v/>
      </c>
      <c r="Q54" s="14" t="str">
        <f>IF(ISNA(VLOOKUP(P54,Lookup!$B$7:$C$160,2,0)),"",VLOOKUP(P54,Lookup!$B$7:$C$160,2,0))</f>
        <v/>
      </c>
      <c r="R54" s="34"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34" t="str">
        <f t="shared" si="13"/>
        <v xml:space="preserve"> </v>
      </c>
      <c r="AO54" s="34" t="str">
        <f t="shared" si="14"/>
        <v xml:space="preserve"> </v>
      </c>
      <c r="AP54" s="34" t="str">
        <f t="shared" si="15"/>
        <v xml:space="preserve"> </v>
      </c>
      <c r="AQ54" s="34" t="str">
        <f t="shared" si="16"/>
        <v xml:space="preserve"> </v>
      </c>
      <c r="AR54" s="22" t="str">
        <f t="shared" si="17"/>
        <v xml:space="preserve"> </v>
      </c>
      <c r="AS54" s="34">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34" t="str">
        <f t="shared" si="0"/>
        <v/>
      </c>
      <c r="Q55" s="14" t="str">
        <f>IF(ISNA(VLOOKUP(P55,Lookup!$B$7:$C$160,2,0)),"",VLOOKUP(P55,Lookup!$B$7:$C$160,2,0))</f>
        <v/>
      </c>
      <c r="R55" s="34"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34" t="str">
        <f t="shared" si="13"/>
        <v xml:space="preserve"> </v>
      </c>
      <c r="AO55" s="34" t="str">
        <f t="shared" si="14"/>
        <v xml:space="preserve"> </v>
      </c>
      <c r="AP55" s="34" t="str">
        <f t="shared" si="15"/>
        <v xml:space="preserve"> </v>
      </c>
      <c r="AQ55" s="34" t="str">
        <f t="shared" si="16"/>
        <v xml:space="preserve"> </v>
      </c>
      <c r="AR55" s="22" t="str">
        <f t="shared" si="17"/>
        <v xml:space="preserve"> </v>
      </c>
      <c r="AS55" s="34">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34" t="str">
        <f t="shared" si="0"/>
        <v/>
      </c>
      <c r="Q56" s="14" t="str">
        <f>IF(ISNA(VLOOKUP(P56,Lookup!$B$7:$C$160,2,0)),"",VLOOKUP(P56,Lookup!$B$7:$C$160,2,0))</f>
        <v/>
      </c>
      <c r="R56" s="34"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34" t="str">
        <f t="shared" si="13"/>
        <v xml:space="preserve"> </v>
      </c>
      <c r="AO56" s="34" t="str">
        <f t="shared" si="14"/>
        <v xml:space="preserve"> </v>
      </c>
      <c r="AP56" s="34" t="str">
        <f t="shared" si="15"/>
        <v xml:space="preserve"> </v>
      </c>
      <c r="AQ56" s="34" t="str">
        <f t="shared" si="16"/>
        <v xml:space="preserve"> </v>
      </c>
      <c r="AR56" s="22" t="str">
        <f t="shared" si="17"/>
        <v xml:space="preserve"> </v>
      </c>
      <c r="AS56" s="34">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34" t="str">
        <f t="shared" si="0"/>
        <v/>
      </c>
      <c r="Q57" s="14" t="str">
        <f>IF(ISNA(VLOOKUP(P57,Lookup!$B$7:$C$160,2,0)),"",VLOOKUP(P57,Lookup!$B$7:$C$160,2,0))</f>
        <v/>
      </c>
      <c r="R57" s="34"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34" t="str">
        <f t="shared" si="13"/>
        <v xml:space="preserve"> </v>
      </c>
      <c r="AO57" s="34" t="str">
        <f t="shared" si="14"/>
        <v xml:space="preserve"> </v>
      </c>
      <c r="AP57" s="34" t="str">
        <f t="shared" si="15"/>
        <v xml:space="preserve"> </v>
      </c>
      <c r="AQ57" s="34" t="str">
        <f t="shared" si="16"/>
        <v xml:space="preserve"> </v>
      </c>
      <c r="AR57" s="22" t="str">
        <f t="shared" si="17"/>
        <v xml:space="preserve"> </v>
      </c>
      <c r="AS57" s="34">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34" t="str">
        <f t="shared" si="0"/>
        <v/>
      </c>
      <c r="Q58" s="14" t="str">
        <f>IF(ISNA(VLOOKUP(P58,Lookup!$B$7:$C$160,2,0)),"",VLOOKUP(P58,Lookup!$B$7:$C$160,2,0))</f>
        <v/>
      </c>
      <c r="R58" s="34"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34" t="str">
        <f t="shared" si="13"/>
        <v xml:space="preserve"> </v>
      </c>
      <c r="AO58" s="34" t="str">
        <f t="shared" si="14"/>
        <v xml:space="preserve"> </v>
      </c>
      <c r="AP58" s="34" t="str">
        <f t="shared" si="15"/>
        <v xml:space="preserve"> </v>
      </c>
      <c r="AQ58" s="34" t="str">
        <f t="shared" si="16"/>
        <v xml:space="preserve"> </v>
      </c>
      <c r="AR58" s="22" t="str">
        <f t="shared" si="17"/>
        <v xml:space="preserve"> </v>
      </c>
      <c r="AS58" s="34">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34" t="str">
        <f t="shared" si="0"/>
        <v/>
      </c>
      <c r="Q59" s="14" t="str">
        <f>IF(ISNA(VLOOKUP(P59,Lookup!$B$7:$C$160,2,0)),"",VLOOKUP(P59,Lookup!$B$7:$C$160,2,0))</f>
        <v/>
      </c>
      <c r="R59" s="34"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34" t="str">
        <f t="shared" si="13"/>
        <v xml:space="preserve"> </v>
      </c>
      <c r="AO59" s="34" t="str">
        <f t="shared" si="14"/>
        <v xml:space="preserve"> </v>
      </c>
      <c r="AP59" s="34" t="str">
        <f t="shared" si="15"/>
        <v xml:space="preserve"> </v>
      </c>
      <c r="AQ59" s="34" t="str">
        <f t="shared" si="16"/>
        <v xml:space="preserve"> </v>
      </c>
      <c r="AR59" s="22" t="str">
        <f t="shared" si="17"/>
        <v xml:space="preserve"> </v>
      </c>
      <c r="AS59" s="34">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34" t="str">
        <f t="shared" si="0"/>
        <v/>
      </c>
      <c r="Q60" s="14" t="str">
        <f>IF(ISNA(VLOOKUP(P60,Lookup!$B$7:$C$160,2,0)),"",VLOOKUP(P60,Lookup!$B$7:$C$160,2,0))</f>
        <v/>
      </c>
      <c r="R60" s="34"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34" t="str">
        <f t="shared" si="13"/>
        <v xml:space="preserve"> </v>
      </c>
      <c r="AO60" s="34" t="str">
        <f t="shared" si="14"/>
        <v xml:space="preserve"> </v>
      </c>
      <c r="AP60" s="34" t="str">
        <f t="shared" si="15"/>
        <v xml:space="preserve"> </v>
      </c>
      <c r="AQ60" s="34" t="str">
        <f t="shared" si="16"/>
        <v xml:space="preserve"> </v>
      </c>
      <c r="AR60" s="22" t="str">
        <f t="shared" si="17"/>
        <v xml:space="preserve"> </v>
      </c>
      <c r="AS60" s="34">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34" t="str">
        <f t="shared" si="0"/>
        <v/>
      </c>
      <c r="Q61" s="14" t="str">
        <f>IF(ISNA(VLOOKUP(P61,Lookup!$B$7:$C$160,2,0)),"",VLOOKUP(P61,Lookup!$B$7:$C$160,2,0))</f>
        <v/>
      </c>
      <c r="R61" s="34"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34" t="str">
        <f t="shared" si="13"/>
        <v xml:space="preserve"> </v>
      </c>
      <c r="AO61" s="34" t="str">
        <f t="shared" si="14"/>
        <v xml:space="preserve"> </v>
      </c>
      <c r="AP61" s="34" t="str">
        <f t="shared" si="15"/>
        <v xml:space="preserve"> </v>
      </c>
      <c r="AQ61" s="34" t="str">
        <f t="shared" si="16"/>
        <v xml:space="preserve"> </v>
      </c>
      <c r="AR61" s="22" t="str">
        <f t="shared" si="17"/>
        <v xml:space="preserve"> </v>
      </c>
      <c r="AS61" s="34">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34" t="str">
        <f t="shared" si="0"/>
        <v/>
      </c>
      <c r="Q62" s="14" t="str">
        <f>IF(ISNA(VLOOKUP(P62,Lookup!$B$7:$C$160,2,0)),"",VLOOKUP(P62,Lookup!$B$7:$C$160,2,0))</f>
        <v/>
      </c>
      <c r="R62" s="34"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34" t="str">
        <f t="shared" si="13"/>
        <v xml:space="preserve"> </v>
      </c>
      <c r="AO62" s="34" t="str">
        <f t="shared" si="14"/>
        <v xml:space="preserve"> </v>
      </c>
      <c r="AP62" s="34" t="str">
        <f t="shared" si="15"/>
        <v xml:space="preserve"> </v>
      </c>
      <c r="AQ62" s="34" t="str">
        <f t="shared" si="16"/>
        <v xml:space="preserve"> </v>
      </c>
      <c r="AR62" s="22" t="str">
        <f t="shared" si="17"/>
        <v xml:space="preserve"> </v>
      </c>
      <c r="AS62" s="34">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34" t="str">
        <f t="shared" si="0"/>
        <v/>
      </c>
      <c r="Q63" s="14" t="str">
        <f>IF(ISNA(VLOOKUP(P63,Lookup!$B$7:$C$160,2,0)),"",VLOOKUP(P63,Lookup!$B$7:$C$160,2,0))</f>
        <v/>
      </c>
      <c r="R63" s="34"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34" t="str">
        <f t="shared" si="13"/>
        <v xml:space="preserve"> </v>
      </c>
      <c r="AO63" s="34" t="str">
        <f t="shared" si="14"/>
        <v xml:space="preserve"> </v>
      </c>
      <c r="AP63" s="34" t="str">
        <f t="shared" si="15"/>
        <v xml:space="preserve"> </v>
      </c>
      <c r="AQ63" s="34" t="str">
        <f t="shared" si="16"/>
        <v xml:space="preserve"> </v>
      </c>
      <c r="AR63" s="22" t="str">
        <f t="shared" si="17"/>
        <v xml:space="preserve"> </v>
      </c>
      <c r="AS63" s="34">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34" t="str">
        <f t="shared" si="0"/>
        <v/>
      </c>
      <c r="Q64" s="14" t="str">
        <f>IF(ISNA(VLOOKUP(P64,Lookup!$B$7:$C$160,2,0)),"",VLOOKUP(P64,Lookup!$B$7:$C$160,2,0))</f>
        <v/>
      </c>
      <c r="R64" s="34"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34" t="str">
        <f t="shared" si="13"/>
        <v xml:space="preserve"> </v>
      </c>
      <c r="AO64" s="34" t="str">
        <f t="shared" si="14"/>
        <v xml:space="preserve"> </v>
      </c>
      <c r="AP64" s="34" t="str">
        <f t="shared" si="15"/>
        <v xml:space="preserve"> </v>
      </c>
      <c r="AQ64" s="34" t="str">
        <f t="shared" si="16"/>
        <v xml:space="preserve"> </v>
      </c>
      <c r="AR64" s="22" t="str">
        <f t="shared" si="17"/>
        <v xml:space="preserve"> </v>
      </c>
      <c r="AS64" s="34">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34" t="str">
        <f t="shared" si="0"/>
        <v/>
      </c>
      <c r="Q65" s="14" t="str">
        <f>IF(ISNA(VLOOKUP(P65,Lookup!$B$7:$C$160,2,0)),"",VLOOKUP(P65,Lookup!$B$7:$C$160,2,0))</f>
        <v/>
      </c>
      <c r="R65" s="34"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34" t="str">
        <f t="shared" si="13"/>
        <v xml:space="preserve"> </v>
      </c>
      <c r="AO65" s="34" t="str">
        <f t="shared" si="14"/>
        <v xml:space="preserve"> </v>
      </c>
      <c r="AP65" s="34" t="str">
        <f t="shared" si="15"/>
        <v xml:space="preserve"> </v>
      </c>
      <c r="AQ65" s="34" t="str">
        <f t="shared" si="16"/>
        <v xml:space="preserve"> </v>
      </c>
      <c r="AR65" s="22" t="str">
        <f t="shared" si="17"/>
        <v xml:space="preserve"> </v>
      </c>
      <c r="AS65" s="34">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34" t="str">
        <f t="shared" si="0"/>
        <v/>
      </c>
      <c r="Q66" s="14" t="str">
        <f>IF(ISNA(VLOOKUP(P66,Lookup!$B$7:$C$160,2,0)),"",VLOOKUP(P66,Lookup!$B$7:$C$160,2,0))</f>
        <v/>
      </c>
      <c r="R66" s="34"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34" t="str">
        <f t="shared" si="13"/>
        <v xml:space="preserve"> </v>
      </c>
      <c r="AO66" s="34" t="str">
        <f t="shared" si="14"/>
        <v xml:space="preserve"> </v>
      </c>
      <c r="AP66" s="34" t="str">
        <f t="shared" si="15"/>
        <v xml:space="preserve"> </v>
      </c>
      <c r="AQ66" s="34" t="str">
        <f t="shared" si="16"/>
        <v xml:space="preserve"> </v>
      </c>
      <c r="AR66" s="22" t="str">
        <f t="shared" si="17"/>
        <v xml:space="preserve"> </v>
      </c>
      <c r="AS66" s="34">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34" t="str">
        <f t="shared" si="0"/>
        <v/>
      </c>
      <c r="Q67" s="14" t="str">
        <f>IF(ISNA(VLOOKUP(P67,Lookup!$B$7:$C$160,2,0)),"",VLOOKUP(P67,Lookup!$B$7:$C$160,2,0))</f>
        <v/>
      </c>
      <c r="R67" s="34"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34" t="str">
        <f t="shared" si="13"/>
        <v xml:space="preserve"> </v>
      </c>
      <c r="AO67" s="34" t="str">
        <f t="shared" si="14"/>
        <v xml:space="preserve"> </v>
      </c>
      <c r="AP67" s="34" t="str">
        <f t="shared" si="15"/>
        <v xml:space="preserve"> </v>
      </c>
      <c r="AQ67" s="34" t="str">
        <f t="shared" si="16"/>
        <v xml:space="preserve"> </v>
      </c>
      <c r="AR67" s="22" t="str">
        <f t="shared" si="17"/>
        <v xml:space="preserve"> </v>
      </c>
      <c r="AS67" s="34">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34" t="str">
        <f t="shared" si="0"/>
        <v/>
      </c>
      <c r="Q68" s="14" t="str">
        <f>IF(ISNA(VLOOKUP(P68,Lookup!$B$7:$C$160,2,0)),"",VLOOKUP(P68,Lookup!$B$7:$C$160,2,0))</f>
        <v/>
      </c>
      <c r="R68" s="34"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34" t="str">
        <f t="shared" si="13"/>
        <v xml:space="preserve"> </v>
      </c>
      <c r="AO68" s="34" t="str">
        <f t="shared" si="14"/>
        <v xml:space="preserve"> </v>
      </c>
      <c r="AP68" s="34" t="str">
        <f t="shared" si="15"/>
        <v xml:space="preserve"> </v>
      </c>
      <c r="AQ68" s="34" t="str">
        <f t="shared" si="16"/>
        <v xml:space="preserve"> </v>
      </c>
      <c r="AR68" s="22" t="str">
        <f t="shared" si="17"/>
        <v xml:space="preserve"> </v>
      </c>
      <c r="AS68" s="34">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34" t="str">
        <f t="shared" si="0"/>
        <v/>
      </c>
      <c r="Q69" s="14" t="str">
        <f>IF(ISNA(VLOOKUP(P69,Lookup!$B$7:$C$160,2,0)),"",VLOOKUP(P69,Lookup!$B$7:$C$160,2,0))</f>
        <v/>
      </c>
      <c r="R69" s="34"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34" t="str">
        <f t="shared" si="13"/>
        <v xml:space="preserve"> </v>
      </c>
      <c r="AO69" s="34" t="str">
        <f t="shared" si="14"/>
        <v xml:space="preserve"> </v>
      </c>
      <c r="AP69" s="34" t="str">
        <f t="shared" si="15"/>
        <v xml:space="preserve"> </v>
      </c>
      <c r="AQ69" s="34" t="str">
        <f t="shared" si="16"/>
        <v xml:space="preserve"> </v>
      </c>
      <c r="AR69" s="22" t="str">
        <f t="shared" si="17"/>
        <v xml:space="preserve"> </v>
      </c>
      <c r="AS69" s="34">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34" t="str">
        <f t="shared" si="0"/>
        <v/>
      </c>
      <c r="Q70" s="14" t="str">
        <f>IF(ISNA(VLOOKUP(P70,Lookup!$B$7:$C$160,2,0)),"",VLOOKUP(P70,Lookup!$B$7:$C$160,2,0))</f>
        <v/>
      </c>
      <c r="R70" s="34"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34" t="str">
        <f t="shared" si="13"/>
        <v xml:space="preserve"> </v>
      </c>
      <c r="AO70" s="34" t="str">
        <f t="shared" si="14"/>
        <v xml:space="preserve"> </v>
      </c>
      <c r="AP70" s="34" t="str">
        <f t="shared" si="15"/>
        <v xml:space="preserve"> </v>
      </c>
      <c r="AQ70" s="34" t="str">
        <f t="shared" si="16"/>
        <v xml:space="preserve"> </v>
      </c>
      <c r="AR70" s="22" t="str">
        <f t="shared" si="17"/>
        <v xml:space="preserve"> </v>
      </c>
      <c r="AS70" s="34">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34" t="str">
        <f t="shared" si="0"/>
        <v/>
      </c>
      <c r="Q71" s="14" t="str">
        <f>IF(ISNA(VLOOKUP(P71,Lookup!$B$7:$C$160,2,0)),"",VLOOKUP(P71,Lookup!$B$7:$C$160,2,0))</f>
        <v/>
      </c>
      <c r="R71" s="34"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34" t="str">
        <f t="shared" si="13"/>
        <v xml:space="preserve"> </v>
      </c>
      <c r="AO71" s="34" t="str">
        <f t="shared" si="14"/>
        <v xml:space="preserve"> </v>
      </c>
      <c r="AP71" s="34" t="str">
        <f t="shared" si="15"/>
        <v xml:space="preserve"> </v>
      </c>
      <c r="AQ71" s="34" t="str">
        <f t="shared" si="16"/>
        <v xml:space="preserve"> </v>
      </c>
      <c r="AR71" s="22" t="str">
        <f t="shared" si="17"/>
        <v xml:space="preserve"> </v>
      </c>
      <c r="AS71" s="34">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34" t="str">
        <f t="shared" si="0"/>
        <v/>
      </c>
      <c r="Q72" s="14" t="str">
        <f>IF(ISNA(VLOOKUP(P72,Lookup!$B$7:$C$160,2,0)),"",VLOOKUP(P72,Lookup!$B$7:$C$160,2,0))</f>
        <v/>
      </c>
      <c r="R72" s="34"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34" t="str">
        <f t="shared" si="13"/>
        <v xml:space="preserve"> </v>
      </c>
      <c r="AO72" s="34" t="str">
        <f t="shared" si="14"/>
        <v xml:space="preserve"> </v>
      </c>
      <c r="AP72" s="34" t="str">
        <f t="shared" si="15"/>
        <v xml:space="preserve"> </v>
      </c>
      <c r="AQ72" s="34" t="str">
        <f t="shared" si="16"/>
        <v xml:space="preserve"> </v>
      </c>
      <c r="AR72" s="22" t="str">
        <f t="shared" si="17"/>
        <v xml:space="preserve"> </v>
      </c>
      <c r="AS72" s="34">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34" t="str">
        <f t="shared" si="0"/>
        <v/>
      </c>
      <c r="Q73" s="14" t="str">
        <f>IF(ISNA(VLOOKUP(P73,Lookup!$B$7:$C$160,2,0)),"",VLOOKUP(P73,Lookup!$B$7:$C$160,2,0))</f>
        <v/>
      </c>
      <c r="R73" s="34"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34" t="str">
        <f t="shared" si="13"/>
        <v xml:space="preserve"> </v>
      </c>
      <c r="AO73" s="34" t="str">
        <f t="shared" si="14"/>
        <v xml:space="preserve"> </v>
      </c>
      <c r="AP73" s="34" t="str">
        <f t="shared" si="15"/>
        <v xml:space="preserve"> </v>
      </c>
      <c r="AQ73" s="34" t="str">
        <f t="shared" si="16"/>
        <v xml:space="preserve"> </v>
      </c>
      <c r="AR73" s="22" t="str">
        <f t="shared" si="17"/>
        <v xml:space="preserve"> </v>
      </c>
      <c r="AS73" s="34">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34" t="str">
        <f t="shared" si="0"/>
        <v/>
      </c>
      <c r="Q74" s="14" t="str">
        <f>IF(ISNA(VLOOKUP(P74,Lookup!$B$7:$C$160,2,0)),"",VLOOKUP(P74,Lookup!$B$7:$C$160,2,0))</f>
        <v/>
      </c>
      <c r="R74" s="34"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34" t="str">
        <f t="shared" si="13"/>
        <v xml:space="preserve"> </v>
      </c>
      <c r="AO74" s="34" t="str">
        <f t="shared" si="14"/>
        <v xml:space="preserve"> </v>
      </c>
      <c r="AP74" s="34" t="str">
        <f t="shared" si="15"/>
        <v xml:space="preserve"> </v>
      </c>
      <c r="AQ74" s="34" t="str">
        <f t="shared" si="16"/>
        <v xml:space="preserve"> </v>
      </c>
      <c r="AR74" s="22" t="str">
        <f t="shared" si="17"/>
        <v xml:space="preserve"> </v>
      </c>
      <c r="AS74" s="34">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34" t="str">
        <f t="shared" si="0"/>
        <v/>
      </c>
      <c r="Q75" s="14" t="str">
        <f>IF(ISNA(VLOOKUP(P75,Lookup!$B$7:$C$160,2,0)),"",VLOOKUP(P75,Lookup!$B$7:$C$160,2,0))</f>
        <v/>
      </c>
      <c r="R75" s="34"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34" t="str">
        <f t="shared" si="13"/>
        <v xml:space="preserve"> </v>
      </c>
      <c r="AO75" s="34" t="str">
        <f t="shared" si="14"/>
        <v xml:space="preserve"> </v>
      </c>
      <c r="AP75" s="34" t="str">
        <f t="shared" si="15"/>
        <v xml:space="preserve"> </v>
      </c>
      <c r="AQ75" s="34" t="str">
        <f t="shared" si="16"/>
        <v xml:space="preserve"> </v>
      </c>
      <c r="AR75" s="22" t="str">
        <f t="shared" si="17"/>
        <v xml:space="preserve"> </v>
      </c>
      <c r="AS75" s="34">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34" t="str">
        <f t="shared" ref="O76:O139" si="20">N76</f>
        <v/>
      </c>
      <c r="Q76" s="14" t="str">
        <f>IF(ISNA(VLOOKUP(P76,Lookup!$B$7:$C$160,2,0)),"",VLOOKUP(P76,Lookup!$B$7:$C$160,2,0))</f>
        <v/>
      </c>
      <c r="R76" s="34"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34" t="str">
        <f t="shared" ref="AN76:AN139" si="33">IF(L76="N",1," ")</f>
        <v xml:space="preserve"> </v>
      </c>
      <c r="AO76" s="34" t="str">
        <f t="shared" ref="AO76:AO139" si="34">IF(L76="E",1," ")</f>
        <v xml:space="preserve"> </v>
      </c>
      <c r="AP76" s="34" t="str">
        <f t="shared" ref="AP76:AP139" si="35">IF(L76="S",1," ")</f>
        <v xml:space="preserve"> </v>
      </c>
      <c r="AQ76" s="34" t="str">
        <f t="shared" ref="AQ76:AQ139" si="36">IF(L76="W",1," ")</f>
        <v xml:space="preserve"> </v>
      </c>
      <c r="AR76" s="22" t="str">
        <f t="shared" ref="AR76:AR139" si="37">IF($K76=-99,1," ")</f>
        <v xml:space="preserve"> </v>
      </c>
      <c r="AS76" s="34">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34" t="str">
        <f t="shared" si="20"/>
        <v/>
      </c>
      <c r="Q77" s="14" t="str">
        <f>IF(ISNA(VLOOKUP(P77,Lookup!$B$7:$C$160,2,0)),"",VLOOKUP(P77,Lookup!$B$7:$C$160,2,0))</f>
        <v/>
      </c>
      <c r="R77" s="34"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34" t="str">
        <f t="shared" si="33"/>
        <v xml:space="preserve"> </v>
      </c>
      <c r="AO77" s="34" t="str">
        <f t="shared" si="34"/>
        <v xml:space="preserve"> </v>
      </c>
      <c r="AP77" s="34" t="str">
        <f t="shared" si="35"/>
        <v xml:space="preserve"> </v>
      </c>
      <c r="AQ77" s="34" t="str">
        <f t="shared" si="36"/>
        <v xml:space="preserve"> </v>
      </c>
      <c r="AR77" s="22" t="str">
        <f t="shared" si="37"/>
        <v xml:space="preserve"> </v>
      </c>
      <c r="AS77" s="34">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34" t="str">
        <f t="shared" si="20"/>
        <v/>
      </c>
      <c r="Q78" s="14" t="str">
        <f>IF(ISNA(VLOOKUP(P78,Lookup!$B$7:$C$160,2,0)),"",VLOOKUP(P78,Lookup!$B$7:$C$160,2,0))</f>
        <v/>
      </c>
      <c r="R78" s="34"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34" t="str">
        <f t="shared" si="33"/>
        <v xml:space="preserve"> </v>
      </c>
      <c r="AO78" s="34" t="str">
        <f t="shared" si="34"/>
        <v xml:space="preserve"> </v>
      </c>
      <c r="AP78" s="34" t="str">
        <f t="shared" si="35"/>
        <v xml:space="preserve"> </v>
      </c>
      <c r="AQ78" s="34" t="str">
        <f t="shared" si="36"/>
        <v xml:space="preserve"> </v>
      </c>
      <c r="AR78" s="22" t="str">
        <f t="shared" si="37"/>
        <v xml:space="preserve"> </v>
      </c>
      <c r="AS78" s="34">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34" t="str">
        <f t="shared" si="20"/>
        <v/>
      </c>
      <c r="Q79" s="14" t="str">
        <f>IF(ISNA(VLOOKUP(P79,Lookup!$B$7:$C$160,2,0)),"",VLOOKUP(P79,Lookup!$B$7:$C$160,2,0))</f>
        <v/>
      </c>
      <c r="R79" s="34"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34" t="str">
        <f t="shared" si="33"/>
        <v xml:space="preserve"> </v>
      </c>
      <c r="AO79" s="34" t="str">
        <f t="shared" si="34"/>
        <v xml:space="preserve"> </v>
      </c>
      <c r="AP79" s="34" t="str">
        <f t="shared" si="35"/>
        <v xml:space="preserve"> </v>
      </c>
      <c r="AQ79" s="34" t="str">
        <f t="shared" si="36"/>
        <v xml:space="preserve"> </v>
      </c>
      <c r="AR79" s="22" t="str">
        <f t="shared" si="37"/>
        <v xml:space="preserve"> </v>
      </c>
      <c r="AS79" s="34">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34" t="str">
        <f t="shared" si="20"/>
        <v/>
      </c>
      <c r="Q80" s="14" t="str">
        <f>IF(ISNA(VLOOKUP(P80,Lookup!$B$7:$C$160,2,0)),"",VLOOKUP(P80,Lookup!$B$7:$C$160,2,0))</f>
        <v/>
      </c>
      <c r="R80" s="34"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34" t="str">
        <f t="shared" si="33"/>
        <v xml:space="preserve"> </v>
      </c>
      <c r="AO80" s="34" t="str">
        <f t="shared" si="34"/>
        <v xml:space="preserve"> </v>
      </c>
      <c r="AP80" s="34" t="str">
        <f t="shared" si="35"/>
        <v xml:space="preserve"> </v>
      </c>
      <c r="AQ80" s="34" t="str">
        <f t="shared" si="36"/>
        <v xml:space="preserve"> </v>
      </c>
      <c r="AR80" s="22" t="str">
        <f t="shared" si="37"/>
        <v xml:space="preserve"> </v>
      </c>
      <c r="AS80" s="34">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34" t="str">
        <f t="shared" si="20"/>
        <v/>
      </c>
      <c r="Q81" s="14" t="str">
        <f>IF(ISNA(VLOOKUP(P81,Lookup!$B$7:$C$160,2,0)),"",VLOOKUP(P81,Lookup!$B$7:$C$160,2,0))</f>
        <v/>
      </c>
      <c r="R81" s="34"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34" t="str">
        <f t="shared" si="33"/>
        <v xml:space="preserve"> </v>
      </c>
      <c r="AO81" s="34" t="str">
        <f t="shared" si="34"/>
        <v xml:space="preserve"> </v>
      </c>
      <c r="AP81" s="34" t="str">
        <f t="shared" si="35"/>
        <v xml:space="preserve"> </v>
      </c>
      <c r="AQ81" s="34" t="str">
        <f t="shared" si="36"/>
        <v xml:space="preserve"> </v>
      </c>
      <c r="AR81" s="22" t="str">
        <f t="shared" si="37"/>
        <v xml:space="preserve"> </v>
      </c>
      <c r="AS81" s="34">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34" t="str">
        <f t="shared" si="20"/>
        <v/>
      </c>
      <c r="Q82" s="14" t="str">
        <f>IF(ISNA(VLOOKUP(P82,Lookup!$B$7:$C$160,2,0)),"",VLOOKUP(P82,Lookup!$B$7:$C$160,2,0))</f>
        <v/>
      </c>
      <c r="R82" s="34"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34" t="str">
        <f t="shared" si="33"/>
        <v xml:space="preserve"> </v>
      </c>
      <c r="AO82" s="34" t="str">
        <f t="shared" si="34"/>
        <v xml:space="preserve"> </v>
      </c>
      <c r="AP82" s="34" t="str">
        <f t="shared" si="35"/>
        <v xml:space="preserve"> </v>
      </c>
      <c r="AQ82" s="34" t="str">
        <f t="shared" si="36"/>
        <v xml:space="preserve"> </v>
      </c>
      <c r="AR82" s="22" t="str">
        <f t="shared" si="37"/>
        <v xml:space="preserve"> </v>
      </c>
      <c r="AS82" s="34">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34" t="str">
        <f t="shared" si="20"/>
        <v/>
      </c>
      <c r="Q83" s="14" t="str">
        <f>IF(ISNA(VLOOKUP(P83,Lookup!$B$7:$C$160,2,0)),"",VLOOKUP(P83,Lookup!$B$7:$C$160,2,0))</f>
        <v/>
      </c>
      <c r="R83" s="34"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34" t="str">
        <f t="shared" si="33"/>
        <v xml:space="preserve"> </v>
      </c>
      <c r="AO83" s="34" t="str">
        <f t="shared" si="34"/>
        <v xml:space="preserve"> </v>
      </c>
      <c r="AP83" s="34" t="str">
        <f t="shared" si="35"/>
        <v xml:space="preserve"> </v>
      </c>
      <c r="AQ83" s="34" t="str">
        <f t="shared" si="36"/>
        <v xml:space="preserve"> </v>
      </c>
      <c r="AR83" s="22" t="str">
        <f t="shared" si="37"/>
        <v xml:space="preserve"> </v>
      </c>
      <c r="AS83" s="34">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34" t="str">
        <f t="shared" si="20"/>
        <v/>
      </c>
      <c r="Q84" s="14" t="str">
        <f>IF(ISNA(VLOOKUP(P84,Lookup!$B$7:$C$160,2,0)),"",VLOOKUP(P84,Lookup!$B$7:$C$160,2,0))</f>
        <v/>
      </c>
      <c r="R84" s="34"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34" t="str">
        <f t="shared" si="33"/>
        <v xml:space="preserve"> </v>
      </c>
      <c r="AO84" s="34" t="str">
        <f t="shared" si="34"/>
        <v xml:space="preserve"> </v>
      </c>
      <c r="AP84" s="34" t="str">
        <f t="shared" si="35"/>
        <v xml:space="preserve"> </v>
      </c>
      <c r="AQ84" s="34" t="str">
        <f t="shared" si="36"/>
        <v xml:space="preserve"> </v>
      </c>
      <c r="AR84" s="22" t="str">
        <f t="shared" si="37"/>
        <v xml:space="preserve"> </v>
      </c>
      <c r="AS84" s="34">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34" t="str">
        <f t="shared" si="20"/>
        <v/>
      </c>
      <c r="Q85" s="14" t="str">
        <f>IF(ISNA(VLOOKUP(P85,Lookup!$B$7:$C$160,2,0)),"",VLOOKUP(P85,Lookup!$B$7:$C$160,2,0))</f>
        <v/>
      </c>
      <c r="R85" s="34"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34" t="str">
        <f t="shared" si="33"/>
        <v xml:space="preserve"> </v>
      </c>
      <c r="AO85" s="34" t="str">
        <f t="shared" si="34"/>
        <v xml:space="preserve"> </v>
      </c>
      <c r="AP85" s="34" t="str">
        <f t="shared" si="35"/>
        <v xml:space="preserve"> </v>
      </c>
      <c r="AQ85" s="34" t="str">
        <f t="shared" si="36"/>
        <v xml:space="preserve"> </v>
      </c>
      <c r="AR85" s="22" t="str">
        <f t="shared" si="37"/>
        <v xml:space="preserve"> </v>
      </c>
      <c r="AS85" s="34">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34" t="str">
        <f t="shared" si="20"/>
        <v/>
      </c>
      <c r="Q86" s="14" t="str">
        <f>IF(ISNA(VLOOKUP(P86,Lookup!$B$7:$C$160,2,0)),"",VLOOKUP(P86,Lookup!$B$7:$C$160,2,0))</f>
        <v/>
      </c>
      <c r="R86" s="34"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34" t="str">
        <f t="shared" si="33"/>
        <v xml:space="preserve"> </v>
      </c>
      <c r="AO86" s="34" t="str">
        <f t="shared" si="34"/>
        <v xml:space="preserve"> </v>
      </c>
      <c r="AP86" s="34" t="str">
        <f t="shared" si="35"/>
        <v xml:space="preserve"> </v>
      </c>
      <c r="AQ86" s="34" t="str">
        <f t="shared" si="36"/>
        <v xml:space="preserve"> </v>
      </c>
      <c r="AR86" s="22" t="str">
        <f t="shared" si="37"/>
        <v xml:space="preserve"> </v>
      </c>
      <c r="AS86" s="34">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34" t="str">
        <f t="shared" si="20"/>
        <v/>
      </c>
      <c r="Q87" s="14" t="str">
        <f>IF(ISNA(VLOOKUP(P87,Lookup!$B$7:$C$160,2,0)),"",VLOOKUP(P87,Lookup!$B$7:$C$160,2,0))</f>
        <v/>
      </c>
      <c r="R87" s="34"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34" t="str">
        <f t="shared" si="33"/>
        <v xml:space="preserve"> </v>
      </c>
      <c r="AO87" s="34" t="str">
        <f t="shared" si="34"/>
        <v xml:space="preserve"> </v>
      </c>
      <c r="AP87" s="34" t="str">
        <f t="shared" si="35"/>
        <v xml:space="preserve"> </v>
      </c>
      <c r="AQ87" s="34" t="str">
        <f t="shared" si="36"/>
        <v xml:space="preserve"> </v>
      </c>
      <c r="AR87" s="22" t="str">
        <f t="shared" si="37"/>
        <v xml:space="preserve"> </v>
      </c>
      <c r="AS87" s="34">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34" t="str">
        <f t="shared" si="20"/>
        <v/>
      </c>
      <c r="Q88" s="14" t="str">
        <f>IF(ISNA(VLOOKUP(P88,Lookup!$B$7:$C$160,2,0)),"",VLOOKUP(P88,Lookup!$B$7:$C$160,2,0))</f>
        <v/>
      </c>
      <c r="R88" s="34"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34" t="str">
        <f t="shared" si="33"/>
        <v xml:space="preserve"> </v>
      </c>
      <c r="AO88" s="34" t="str">
        <f t="shared" si="34"/>
        <v xml:space="preserve"> </v>
      </c>
      <c r="AP88" s="34" t="str">
        <f t="shared" si="35"/>
        <v xml:space="preserve"> </v>
      </c>
      <c r="AQ88" s="34" t="str">
        <f t="shared" si="36"/>
        <v xml:space="preserve"> </v>
      </c>
      <c r="AR88" s="22" t="str">
        <f t="shared" si="37"/>
        <v xml:space="preserve"> </v>
      </c>
      <c r="AS88" s="34">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34" t="str">
        <f t="shared" si="20"/>
        <v/>
      </c>
      <c r="Q89" s="14" t="str">
        <f>IF(ISNA(VLOOKUP(P89,Lookup!$B$7:$C$160,2,0)),"",VLOOKUP(P89,Lookup!$B$7:$C$160,2,0))</f>
        <v/>
      </c>
      <c r="R89" s="34"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34" t="str">
        <f t="shared" si="33"/>
        <v xml:space="preserve"> </v>
      </c>
      <c r="AO89" s="34" t="str">
        <f t="shared" si="34"/>
        <v xml:space="preserve"> </v>
      </c>
      <c r="AP89" s="34" t="str">
        <f t="shared" si="35"/>
        <v xml:space="preserve"> </v>
      </c>
      <c r="AQ89" s="34" t="str">
        <f t="shared" si="36"/>
        <v xml:space="preserve"> </v>
      </c>
      <c r="AR89" s="22" t="str">
        <f t="shared" si="37"/>
        <v xml:space="preserve"> </v>
      </c>
      <c r="AS89" s="34">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34" t="str">
        <f t="shared" si="20"/>
        <v/>
      </c>
      <c r="Q90" s="14" t="str">
        <f>IF(ISNA(VLOOKUP(P90,Lookup!$B$7:$C$160,2,0)),"",VLOOKUP(P90,Lookup!$B$7:$C$160,2,0))</f>
        <v/>
      </c>
      <c r="R90" s="34"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34" t="str">
        <f t="shared" si="33"/>
        <v xml:space="preserve"> </v>
      </c>
      <c r="AO90" s="34" t="str">
        <f t="shared" si="34"/>
        <v xml:space="preserve"> </v>
      </c>
      <c r="AP90" s="34" t="str">
        <f t="shared" si="35"/>
        <v xml:space="preserve"> </v>
      </c>
      <c r="AQ90" s="34" t="str">
        <f t="shared" si="36"/>
        <v xml:space="preserve"> </v>
      </c>
      <c r="AR90" s="22" t="str">
        <f t="shared" si="37"/>
        <v xml:space="preserve"> </v>
      </c>
      <c r="AS90" s="34">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34" t="str">
        <f t="shared" si="20"/>
        <v/>
      </c>
      <c r="Q91" s="14" t="str">
        <f>IF(ISNA(VLOOKUP(P91,Lookup!$B$7:$C$160,2,0)),"",VLOOKUP(P91,Lookup!$B$7:$C$160,2,0))</f>
        <v/>
      </c>
      <c r="R91" s="34"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34" t="str">
        <f t="shared" si="33"/>
        <v xml:space="preserve"> </v>
      </c>
      <c r="AO91" s="34" t="str">
        <f t="shared" si="34"/>
        <v xml:space="preserve"> </v>
      </c>
      <c r="AP91" s="34" t="str">
        <f t="shared" si="35"/>
        <v xml:space="preserve"> </v>
      </c>
      <c r="AQ91" s="34" t="str">
        <f t="shared" si="36"/>
        <v xml:space="preserve"> </v>
      </c>
      <c r="AR91" s="22" t="str">
        <f t="shared" si="37"/>
        <v xml:space="preserve"> </v>
      </c>
      <c r="AS91" s="34">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34" t="str">
        <f t="shared" si="20"/>
        <v/>
      </c>
      <c r="Q92" s="14" t="str">
        <f>IF(ISNA(VLOOKUP(P92,Lookup!$B$7:$C$160,2,0)),"",VLOOKUP(P92,Lookup!$B$7:$C$160,2,0))</f>
        <v/>
      </c>
      <c r="R92" s="34"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34" t="str">
        <f t="shared" si="33"/>
        <v xml:space="preserve"> </v>
      </c>
      <c r="AO92" s="34" t="str">
        <f t="shared" si="34"/>
        <v xml:space="preserve"> </v>
      </c>
      <c r="AP92" s="34" t="str">
        <f t="shared" si="35"/>
        <v xml:space="preserve"> </v>
      </c>
      <c r="AQ92" s="34" t="str">
        <f t="shared" si="36"/>
        <v xml:space="preserve"> </v>
      </c>
      <c r="AR92" s="22" t="str">
        <f t="shared" si="37"/>
        <v xml:space="preserve"> </v>
      </c>
      <c r="AS92" s="34">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34" t="str">
        <f t="shared" si="20"/>
        <v/>
      </c>
      <c r="Q93" s="14" t="str">
        <f>IF(ISNA(VLOOKUP(P93,Lookup!$B$7:$C$160,2,0)),"",VLOOKUP(P93,Lookup!$B$7:$C$160,2,0))</f>
        <v/>
      </c>
      <c r="R93" s="34"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34" t="str">
        <f t="shared" si="33"/>
        <v xml:space="preserve"> </v>
      </c>
      <c r="AO93" s="34" t="str">
        <f t="shared" si="34"/>
        <v xml:space="preserve"> </v>
      </c>
      <c r="AP93" s="34" t="str">
        <f t="shared" si="35"/>
        <v xml:space="preserve"> </v>
      </c>
      <c r="AQ93" s="34" t="str">
        <f t="shared" si="36"/>
        <v xml:space="preserve"> </v>
      </c>
      <c r="AR93" s="22" t="str">
        <f t="shared" si="37"/>
        <v xml:space="preserve"> </v>
      </c>
      <c r="AS93" s="34">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34" t="str">
        <f t="shared" si="20"/>
        <v/>
      </c>
      <c r="Q94" s="14" t="str">
        <f>IF(ISNA(VLOOKUP(P94,Lookup!$B$7:$C$160,2,0)),"",VLOOKUP(P94,Lookup!$B$7:$C$160,2,0))</f>
        <v/>
      </c>
      <c r="R94" s="34"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34" t="str">
        <f t="shared" si="33"/>
        <v xml:space="preserve"> </v>
      </c>
      <c r="AO94" s="34" t="str">
        <f t="shared" si="34"/>
        <v xml:space="preserve"> </v>
      </c>
      <c r="AP94" s="34" t="str">
        <f t="shared" si="35"/>
        <v xml:space="preserve"> </v>
      </c>
      <c r="AQ94" s="34" t="str">
        <f t="shared" si="36"/>
        <v xml:space="preserve"> </v>
      </c>
      <c r="AR94" s="22" t="str">
        <f t="shared" si="37"/>
        <v xml:space="preserve"> </v>
      </c>
      <c r="AS94" s="34">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34" t="str">
        <f t="shared" si="20"/>
        <v/>
      </c>
      <c r="Q95" s="14" t="str">
        <f>IF(ISNA(VLOOKUP(P95,Lookup!$B$7:$C$160,2,0)),"",VLOOKUP(P95,Lookup!$B$7:$C$160,2,0))</f>
        <v/>
      </c>
      <c r="R95" s="34"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34" t="str">
        <f t="shared" si="33"/>
        <v xml:space="preserve"> </v>
      </c>
      <c r="AO95" s="34" t="str">
        <f t="shared" si="34"/>
        <v xml:space="preserve"> </v>
      </c>
      <c r="AP95" s="34" t="str">
        <f t="shared" si="35"/>
        <v xml:space="preserve"> </v>
      </c>
      <c r="AQ95" s="34" t="str">
        <f t="shared" si="36"/>
        <v xml:space="preserve"> </v>
      </c>
      <c r="AR95" s="22" t="str">
        <f t="shared" si="37"/>
        <v xml:space="preserve"> </v>
      </c>
      <c r="AS95" s="34">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34" t="str">
        <f t="shared" si="20"/>
        <v/>
      </c>
      <c r="Q96" s="14" t="str">
        <f>IF(ISNA(VLOOKUP(P96,Lookup!$B$7:$C$160,2,0)),"",VLOOKUP(P96,Lookup!$B$7:$C$160,2,0))</f>
        <v/>
      </c>
      <c r="R96" s="34"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34" t="str">
        <f t="shared" si="33"/>
        <v xml:space="preserve"> </v>
      </c>
      <c r="AO96" s="34" t="str">
        <f t="shared" si="34"/>
        <v xml:space="preserve"> </v>
      </c>
      <c r="AP96" s="34" t="str">
        <f t="shared" si="35"/>
        <v xml:space="preserve"> </v>
      </c>
      <c r="AQ96" s="34" t="str">
        <f t="shared" si="36"/>
        <v xml:space="preserve"> </v>
      </c>
      <c r="AR96" s="22" t="str">
        <f t="shared" si="37"/>
        <v xml:space="preserve"> </v>
      </c>
      <c r="AS96" s="34">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34" t="str">
        <f t="shared" si="20"/>
        <v/>
      </c>
      <c r="Q97" s="14" t="str">
        <f>IF(ISNA(VLOOKUP(P97,Lookup!$B$7:$C$160,2,0)),"",VLOOKUP(P97,Lookup!$B$7:$C$160,2,0))</f>
        <v/>
      </c>
      <c r="R97" s="34"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34" t="str">
        <f t="shared" si="33"/>
        <v xml:space="preserve"> </v>
      </c>
      <c r="AO97" s="34" t="str">
        <f t="shared" si="34"/>
        <v xml:space="preserve"> </v>
      </c>
      <c r="AP97" s="34" t="str">
        <f t="shared" si="35"/>
        <v xml:space="preserve"> </v>
      </c>
      <c r="AQ97" s="34" t="str">
        <f t="shared" si="36"/>
        <v xml:space="preserve"> </v>
      </c>
      <c r="AR97" s="22" t="str">
        <f t="shared" si="37"/>
        <v xml:space="preserve"> </v>
      </c>
      <c r="AS97" s="34">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34" t="str">
        <f t="shared" si="20"/>
        <v/>
      </c>
      <c r="Q98" s="14" t="str">
        <f>IF(ISNA(VLOOKUP(P98,Lookup!$B$7:$C$160,2,0)),"",VLOOKUP(P98,Lookup!$B$7:$C$160,2,0))</f>
        <v/>
      </c>
      <c r="R98" s="34"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34" t="str">
        <f t="shared" si="33"/>
        <v xml:space="preserve"> </v>
      </c>
      <c r="AO98" s="34" t="str">
        <f t="shared" si="34"/>
        <v xml:space="preserve"> </v>
      </c>
      <c r="AP98" s="34" t="str">
        <f t="shared" si="35"/>
        <v xml:space="preserve"> </v>
      </c>
      <c r="AQ98" s="34" t="str">
        <f t="shared" si="36"/>
        <v xml:space="preserve"> </v>
      </c>
      <c r="AR98" s="22" t="str">
        <f t="shared" si="37"/>
        <v xml:space="preserve"> </v>
      </c>
      <c r="AS98" s="34">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34" t="str">
        <f t="shared" si="20"/>
        <v/>
      </c>
      <c r="Q99" s="14" t="str">
        <f>IF(ISNA(VLOOKUP(P99,Lookup!$B$7:$C$160,2,0)),"",VLOOKUP(P99,Lookup!$B$7:$C$160,2,0))</f>
        <v/>
      </c>
      <c r="R99" s="34"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34" t="str">
        <f t="shared" si="33"/>
        <v xml:space="preserve"> </v>
      </c>
      <c r="AO99" s="34" t="str">
        <f t="shared" si="34"/>
        <v xml:space="preserve"> </v>
      </c>
      <c r="AP99" s="34" t="str">
        <f t="shared" si="35"/>
        <v xml:space="preserve"> </v>
      </c>
      <c r="AQ99" s="34" t="str">
        <f t="shared" si="36"/>
        <v xml:space="preserve"> </v>
      </c>
      <c r="AR99" s="22" t="str">
        <f t="shared" si="37"/>
        <v xml:space="preserve"> </v>
      </c>
      <c r="AS99" s="34">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34" t="str">
        <f t="shared" si="20"/>
        <v/>
      </c>
      <c r="Q100" s="14" t="str">
        <f>IF(ISNA(VLOOKUP(P100,Lookup!$B$7:$C$160,2,0)),"",VLOOKUP(P100,Lookup!$B$7:$C$160,2,0))</f>
        <v/>
      </c>
      <c r="R100" s="34"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34" t="str">
        <f t="shared" si="33"/>
        <v xml:space="preserve"> </v>
      </c>
      <c r="AO100" s="34" t="str">
        <f t="shared" si="34"/>
        <v xml:space="preserve"> </v>
      </c>
      <c r="AP100" s="34" t="str">
        <f t="shared" si="35"/>
        <v xml:space="preserve"> </v>
      </c>
      <c r="AQ100" s="34" t="str">
        <f t="shared" si="36"/>
        <v xml:space="preserve"> </v>
      </c>
      <c r="AR100" s="22" t="str">
        <f t="shared" si="37"/>
        <v xml:space="preserve"> </v>
      </c>
      <c r="AS100" s="34">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34" t="str">
        <f t="shared" si="20"/>
        <v/>
      </c>
      <c r="Q101" s="14" t="str">
        <f>IF(ISNA(VLOOKUP(P101,Lookup!$B$7:$C$160,2,0)),"",VLOOKUP(P101,Lookup!$B$7:$C$160,2,0))</f>
        <v/>
      </c>
      <c r="R101" s="34"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34" t="str">
        <f t="shared" si="33"/>
        <v xml:space="preserve"> </v>
      </c>
      <c r="AO101" s="34" t="str">
        <f t="shared" si="34"/>
        <v xml:space="preserve"> </v>
      </c>
      <c r="AP101" s="34" t="str">
        <f t="shared" si="35"/>
        <v xml:space="preserve"> </v>
      </c>
      <c r="AQ101" s="34" t="str">
        <f t="shared" si="36"/>
        <v xml:space="preserve"> </v>
      </c>
      <c r="AR101" s="22" t="str">
        <f t="shared" si="37"/>
        <v xml:space="preserve"> </v>
      </c>
      <c r="AS101" s="34">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34" t="str">
        <f t="shared" si="20"/>
        <v/>
      </c>
      <c r="Q102" s="14" t="str">
        <f>IF(ISNA(VLOOKUP(P102,Lookup!$B$7:$C$160,2,0)),"",VLOOKUP(P102,Lookup!$B$7:$C$160,2,0))</f>
        <v/>
      </c>
      <c r="R102" s="34"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34" t="str">
        <f t="shared" si="33"/>
        <v xml:space="preserve"> </v>
      </c>
      <c r="AO102" s="34" t="str">
        <f t="shared" si="34"/>
        <v xml:space="preserve"> </v>
      </c>
      <c r="AP102" s="34" t="str">
        <f t="shared" si="35"/>
        <v xml:space="preserve"> </v>
      </c>
      <c r="AQ102" s="34" t="str">
        <f t="shared" si="36"/>
        <v xml:space="preserve"> </v>
      </c>
      <c r="AR102" s="22" t="str">
        <f t="shared" si="37"/>
        <v xml:space="preserve"> </v>
      </c>
      <c r="AS102" s="34">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34" t="str">
        <f t="shared" si="20"/>
        <v/>
      </c>
      <c r="Q103" s="14" t="str">
        <f>IF(ISNA(VLOOKUP(P103,Lookup!$B$7:$C$160,2,0)),"",VLOOKUP(P103,Lookup!$B$7:$C$160,2,0))</f>
        <v/>
      </c>
      <c r="R103" s="34"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34" t="str">
        <f t="shared" si="33"/>
        <v xml:space="preserve"> </v>
      </c>
      <c r="AO103" s="34" t="str">
        <f t="shared" si="34"/>
        <v xml:space="preserve"> </v>
      </c>
      <c r="AP103" s="34" t="str">
        <f t="shared" si="35"/>
        <v xml:space="preserve"> </v>
      </c>
      <c r="AQ103" s="34" t="str">
        <f t="shared" si="36"/>
        <v xml:space="preserve"> </v>
      </c>
      <c r="AR103" s="22" t="str">
        <f t="shared" si="37"/>
        <v xml:space="preserve"> </v>
      </c>
      <c r="AS103" s="34">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34" t="str">
        <f t="shared" si="20"/>
        <v/>
      </c>
      <c r="Q104" s="14" t="str">
        <f>IF(ISNA(VLOOKUP(P104,Lookup!$B$7:$C$160,2,0)),"",VLOOKUP(P104,Lookup!$B$7:$C$160,2,0))</f>
        <v/>
      </c>
      <c r="R104" s="34"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34" t="str">
        <f t="shared" si="33"/>
        <v xml:space="preserve"> </v>
      </c>
      <c r="AO104" s="34" t="str">
        <f t="shared" si="34"/>
        <v xml:space="preserve"> </v>
      </c>
      <c r="AP104" s="34" t="str">
        <f t="shared" si="35"/>
        <v xml:space="preserve"> </v>
      </c>
      <c r="AQ104" s="34" t="str">
        <f t="shared" si="36"/>
        <v xml:space="preserve"> </v>
      </c>
      <c r="AR104" s="22" t="str">
        <f t="shared" si="37"/>
        <v xml:space="preserve"> </v>
      </c>
      <c r="AS104" s="34">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34" t="str">
        <f t="shared" si="20"/>
        <v/>
      </c>
      <c r="Q105" s="14" t="str">
        <f>IF(ISNA(VLOOKUP(P105,Lookup!$B$7:$C$160,2,0)),"",VLOOKUP(P105,Lookup!$B$7:$C$160,2,0))</f>
        <v/>
      </c>
      <c r="R105" s="34"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34" t="str">
        <f t="shared" si="33"/>
        <v xml:space="preserve"> </v>
      </c>
      <c r="AO105" s="34" t="str">
        <f t="shared" si="34"/>
        <v xml:space="preserve"> </v>
      </c>
      <c r="AP105" s="34" t="str">
        <f t="shared" si="35"/>
        <v xml:space="preserve"> </v>
      </c>
      <c r="AQ105" s="34" t="str">
        <f t="shared" si="36"/>
        <v xml:space="preserve"> </v>
      </c>
      <c r="AR105" s="22" t="str">
        <f t="shared" si="37"/>
        <v xml:space="preserve"> </v>
      </c>
      <c r="AS105" s="34">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34" t="str">
        <f t="shared" si="20"/>
        <v/>
      </c>
      <c r="Q106" s="14" t="str">
        <f>IF(ISNA(VLOOKUP(P106,Lookup!$B$7:$C$160,2,0)),"",VLOOKUP(P106,Lookup!$B$7:$C$160,2,0))</f>
        <v/>
      </c>
      <c r="R106" s="34"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34" t="str">
        <f t="shared" si="33"/>
        <v xml:space="preserve"> </v>
      </c>
      <c r="AO106" s="34" t="str">
        <f t="shared" si="34"/>
        <v xml:space="preserve"> </v>
      </c>
      <c r="AP106" s="34" t="str">
        <f t="shared" si="35"/>
        <v xml:space="preserve"> </v>
      </c>
      <c r="AQ106" s="34" t="str">
        <f t="shared" si="36"/>
        <v xml:space="preserve"> </v>
      </c>
      <c r="AR106" s="22" t="str">
        <f t="shared" si="37"/>
        <v xml:space="preserve"> </v>
      </c>
      <c r="AS106" s="34">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34" t="str">
        <f t="shared" si="20"/>
        <v/>
      </c>
      <c r="Q107" s="14" t="str">
        <f>IF(ISNA(VLOOKUP(P107,Lookup!$B$7:$C$160,2,0)),"",VLOOKUP(P107,Lookup!$B$7:$C$160,2,0))</f>
        <v/>
      </c>
      <c r="R107" s="34"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34" t="str">
        <f t="shared" si="33"/>
        <v xml:space="preserve"> </v>
      </c>
      <c r="AO107" s="34" t="str">
        <f t="shared" si="34"/>
        <v xml:space="preserve"> </v>
      </c>
      <c r="AP107" s="34" t="str">
        <f t="shared" si="35"/>
        <v xml:space="preserve"> </v>
      </c>
      <c r="AQ107" s="34" t="str">
        <f t="shared" si="36"/>
        <v xml:space="preserve"> </v>
      </c>
      <c r="AR107" s="22" t="str">
        <f t="shared" si="37"/>
        <v xml:space="preserve"> </v>
      </c>
      <c r="AS107" s="34">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34" t="str">
        <f t="shared" si="20"/>
        <v/>
      </c>
      <c r="Q108" s="14" t="str">
        <f>IF(ISNA(VLOOKUP(P108,Lookup!$B$7:$C$160,2,0)),"",VLOOKUP(P108,Lookup!$B$7:$C$160,2,0))</f>
        <v/>
      </c>
      <c r="R108" s="34"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34" t="str">
        <f t="shared" si="33"/>
        <v xml:space="preserve"> </v>
      </c>
      <c r="AO108" s="34" t="str">
        <f t="shared" si="34"/>
        <v xml:space="preserve"> </v>
      </c>
      <c r="AP108" s="34" t="str">
        <f t="shared" si="35"/>
        <v xml:space="preserve"> </v>
      </c>
      <c r="AQ108" s="34" t="str">
        <f t="shared" si="36"/>
        <v xml:space="preserve"> </v>
      </c>
      <c r="AR108" s="22" t="str">
        <f t="shared" si="37"/>
        <v xml:space="preserve"> </v>
      </c>
      <c r="AS108" s="34">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34" t="str">
        <f t="shared" si="20"/>
        <v/>
      </c>
      <c r="Q109" s="14" t="str">
        <f>IF(ISNA(VLOOKUP(P109,Lookup!$B$7:$C$160,2,0)),"",VLOOKUP(P109,Lookup!$B$7:$C$160,2,0))</f>
        <v/>
      </c>
      <c r="R109" s="34"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34" t="str">
        <f t="shared" si="33"/>
        <v xml:space="preserve"> </v>
      </c>
      <c r="AO109" s="34" t="str">
        <f t="shared" si="34"/>
        <v xml:space="preserve"> </v>
      </c>
      <c r="AP109" s="34" t="str">
        <f t="shared" si="35"/>
        <v xml:space="preserve"> </v>
      </c>
      <c r="AQ109" s="34" t="str">
        <f t="shared" si="36"/>
        <v xml:space="preserve"> </v>
      </c>
      <c r="AR109" s="22" t="str">
        <f t="shared" si="37"/>
        <v xml:space="preserve"> </v>
      </c>
      <c r="AS109" s="34">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34" t="str">
        <f t="shared" si="20"/>
        <v/>
      </c>
      <c r="Q110" s="14" t="str">
        <f>IF(ISNA(VLOOKUP(P110,Lookup!$B$7:$C$160,2,0)),"",VLOOKUP(P110,Lookup!$B$7:$C$160,2,0))</f>
        <v/>
      </c>
      <c r="R110" s="34"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34" t="str">
        <f t="shared" si="33"/>
        <v xml:space="preserve"> </v>
      </c>
      <c r="AO110" s="34" t="str">
        <f t="shared" si="34"/>
        <v xml:space="preserve"> </v>
      </c>
      <c r="AP110" s="34" t="str">
        <f t="shared" si="35"/>
        <v xml:space="preserve"> </v>
      </c>
      <c r="AQ110" s="34" t="str">
        <f t="shared" si="36"/>
        <v xml:space="preserve"> </v>
      </c>
      <c r="AR110" s="22" t="str">
        <f t="shared" si="37"/>
        <v xml:space="preserve"> </v>
      </c>
      <c r="AS110" s="34">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34" t="str">
        <f t="shared" si="20"/>
        <v/>
      </c>
      <c r="Q111" s="14" t="str">
        <f>IF(ISNA(VLOOKUP(P111,Lookup!$B$7:$C$160,2,0)),"",VLOOKUP(P111,Lookup!$B$7:$C$160,2,0))</f>
        <v/>
      </c>
      <c r="R111" s="34"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34" t="str">
        <f t="shared" si="33"/>
        <v xml:space="preserve"> </v>
      </c>
      <c r="AO111" s="34" t="str">
        <f t="shared" si="34"/>
        <v xml:space="preserve"> </v>
      </c>
      <c r="AP111" s="34" t="str">
        <f t="shared" si="35"/>
        <v xml:space="preserve"> </v>
      </c>
      <c r="AQ111" s="34" t="str">
        <f t="shared" si="36"/>
        <v xml:space="preserve"> </v>
      </c>
      <c r="AR111" s="22" t="str">
        <f t="shared" si="37"/>
        <v xml:space="preserve"> </v>
      </c>
      <c r="AS111" s="34">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34" t="str">
        <f t="shared" si="20"/>
        <v/>
      </c>
      <c r="Q112" s="14" t="str">
        <f>IF(ISNA(VLOOKUP(P112,Lookup!$B$7:$C$160,2,0)),"",VLOOKUP(P112,Lookup!$B$7:$C$160,2,0))</f>
        <v/>
      </c>
      <c r="R112" s="34"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34" t="str">
        <f t="shared" si="33"/>
        <v xml:space="preserve"> </v>
      </c>
      <c r="AO112" s="34" t="str">
        <f t="shared" si="34"/>
        <v xml:space="preserve"> </v>
      </c>
      <c r="AP112" s="34" t="str">
        <f t="shared" si="35"/>
        <v xml:space="preserve"> </v>
      </c>
      <c r="AQ112" s="34" t="str">
        <f t="shared" si="36"/>
        <v xml:space="preserve"> </v>
      </c>
      <c r="AR112" s="22" t="str">
        <f t="shared" si="37"/>
        <v xml:space="preserve"> </v>
      </c>
      <c r="AS112" s="34">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34" t="str">
        <f t="shared" si="20"/>
        <v/>
      </c>
      <c r="Q113" s="14" t="str">
        <f>IF(ISNA(VLOOKUP(P113,Lookup!$B$7:$C$160,2,0)),"",VLOOKUP(P113,Lookup!$B$7:$C$160,2,0))</f>
        <v/>
      </c>
      <c r="R113" s="34"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34" t="str">
        <f t="shared" si="33"/>
        <v xml:space="preserve"> </v>
      </c>
      <c r="AO113" s="34" t="str">
        <f t="shared" si="34"/>
        <v xml:space="preserve"> </v>
      </c>
      <c r="AP113" s="34" t="str">
        <f t="shared" si="35"/>
        <v xml:space="preserve"> </v>
      </c>
      <c r="AQ113" s="34" t="str">
        <f t="shared" si="36"/>
        <v xml:space="preserve"> </v>
      </c>
      <c r="AR113" s="22" t="str">
        <f t="shared" si="37"/>
        <v xml:space="preserve"> </v>
      </c>
      <c r="AS113" s="34">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34" t="str">
        <f t="shared" si="20"/>
        <v/>
      </c>
      <c r="Q114" s="14" t="str">
        <f>IF(ISNA(VLOOKUP(P114,Lookup!$B$7:$C$160,2,0)),"",VLOOKUP(P114,Lookup!$B$7:$C$160,2,0))</f>
        <v/>
      </c>
      <c r="R114" s="34"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34" t="str">
        <f t="shared" si="33"/>
        <v xml:space="preserve"> </v>
      </c>
      <c r="AO114" s="34" t="str">
        <f t="shared" si="34"/>
        <v xml:space="preserve"> </v>
      </c>
      <c r="AP114" s="34" t="str">
        <f t="shared" si="35"/>
        <v xml:space="preserve"> </v>
      </c>
      <c r="AQ114" s="34" t="str">
        <f t="shared" si="36"/>
        <v xml:space="preserve"> </v>
      </c>
      <c r="AR114" s="22" t="str">
        <f t="shared" si="37"/>
        <v xml:space="preserve"> </v>
      </c>
      <c r="AS114" s="34">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34" t="str">
        <f t="shared" si="20"/>
        <v/>
      </c>
      <c r="Q115" s="14" t="str">
        <f>IF(ISNA(VLOOKUP(P115,Lookup!$B$7:$C$160,2,0)),"",VLOOKUP(P115,Lookup!$B$7:$C$160,2,0))</f>
        <v/>
      </c>
      <c r="R115" s="34"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34" t="str">
        <f t="shared" si="33"/>
        <v xml:space="preserve"> </v>
      </c>
      <c r="AO115" s="34" t="str">
        <f t="shared" si="34"/>
        <v xml:space="preserve"> </v>
      </c>
      <c r="AP115" s="34" t="str">
        <f t="shared" si="35"/>
        <v xml:space="preserve"> </v>
      </c>
      <c r="AQ115" s="34" t="str">
        <f t="shared" si="36"/>
        <v xml:space="preserve"> </v>
      </c>
      <c r="AR115" s="22" t="str">
        <f t="shared" si="37"/>
        <v xml:space="preserve"> </v>
      </c>
      <c r="AS115" s="34">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34" t="str">
        <f t="shared" si="20"/>
        <v/>
      </c>
      <c r="Q116" s="14" t="str">
        <f>IF(ISNA(VLOOKUP(P116,Lookup!$B$7:$C$160,2,0)),"",VLOOKUP(P116,Lookup!$B$7:$C$160,2,0))</f>
        <v/>
      </c>
      <c r="R116" s="34"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34" t="str">
        <f t="shared" si="33"/>
        <v xml:space="preserve"> </v>
      </c>
      <c r="AO116" s="34" t="str">
        <f t="shared" si="34"/>
        <v xml:space="preserve"> </v>
      </c>
      <c r="AP116" s="34" t="str">
        <f t="shared" si="35"/>
        <v xml:space="preserve"> </v>
      </c>
      <c r="AQ116" s="34" t="str">
        <f t="shared" si="36"/>
        <v xml:space="preserve"> </v>
      </c>
      <c r="AR116" s="22" t="str">
        <f t="shared" si="37"/>
        <v xml:space="preserve"> </v>
      </c>
      <c r="AS116" s="34">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34" t="str">
        <f t="shared" si="20"/>
        <v/>
      </c>
      <c r="Q117" s="14" t="str">
        <f>IF(ISNA(VLOOKUP(P117,Lookup!$B$7:$C$160,2,0)),"",VLOOKUP(P117,Lookup!$B$7:$C$160,2,0))</f>
        <v/>
      </c>
      <c r="R117" s="34"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34" t="str">
        <f t="shared" si="33"/>
        <v xml:space="preserve"> </v>
      </c>
      <c r="AO117" s="34" t="str">
        <f t="shared" si="34"/>
        <v xml:space="preserve"> </v>
      </c>
      <c r="AP117" s="34" t="str">
        <f t="shared" si="35"/>
        <v xml:space="preserve"> </v>
      </c>
      <c r="AQ117" s="34" t="str">
        <f t="shared" si="36"/>
        <v xml:space="preserve"> </v>
      </c>
      <c r="AR117" s="22" t="str">
        <f t="shared" si="37"/>
        <v xml:space="preserve"> </v>
      </c>
      <c r="AS117" s="34">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34" t="str">
        <f t="shared" si="20"/>
        <v/>
      </c>
      <c r="Q118" s="14" t="str">
        <f>IF(ISNA(VLOOKUP(P118,Lookup!$B$7:$C$160,2,0)),"",VLOOKUP(P118,Lookup!$B$7:$C$160,2,0))</f>
        <v/>
      </c>
      <c r="R118" s="34"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34" t="str">
        <f t="shared" si="33"/>
        <v xml:space="preserve"> </v>
      </c>
      <c r="AO118" s="34" t="str">
        <f t="shared" si="34"/>
        <v xml:space="preserve"> </v>
      </c>
      <c r="AP118" s="34" t="str">
        <f t="shared" si="35"/>
        <v xml:space="preserve"> </v>
      </c>
      <c r="AQ118" s="34" t="str">
        <f t="shared" si="36"/>
        <v xml:space="preserve"> </v>
      </c>
      <c r="AR118" s="22" t="str">
        <f t="shared" si="37"/>
        <v xml:space="preserve"> </v>
      </c>
      <c r="AS118" s="34">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34" t="str">
        <f t="shared" si="20"/>
        <v/>
      </c>
      <c r="Q119" s="14" t="str">
        <f>IF(ISNA(VLOOKUP(P119,Lookup!$B$7:$C$160,2,0)),"",VLOOKUP(P119,Lookup!$B$7:$C$160,2,0))</f>
        <v/>
      </c>
      <c r="R119" s="34"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34" t="str">
        <f t="shared" si="33"/>
        <v xml:space="preserve"> </v>
      </c>
      <c r="AO119" s="34" t="str">
        <f t="shared" si="34"/>
        <v xml:space="preserve"> </v>
      </c>
      <c r="AP119" s="34" t="str">
        <f t="shared" si="35"/>
        <v xml:space="preserve"> </v>
      </c>
      <c r="AQ119" s="34" t="str">
        <f t="shared" si="36"/>
        <v xml:space="preserve"> </v>
      </c>
      <c r="AR119" s="22" t="str">
        <f t="shared" si="37"/>
        <v xml:space="preserve"> </v>
      </c>
      <c r="AS119" s="34">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34" t="str">
        <f t="shared" si="20"/>
        <v/>
      </c>
      <c r="Q120" s="14" t="str">
        <f>IF(ISNA(VLOOKUP(P120,Lookup!$B$7:$C$160,2,0)),"",VLOOKUP(P120,Lookup!$B$7:$C$160,2,0))</f>
        <v/>
      </c>
      <c r="R120" s="34"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34" t="str">
        <f t="shared" si="33"/>
        <v xml:space="preserve"> </v>
      </c>
      <c r="AO120" s="34" t="str">
        <f t="shared" si="34"/>
        <v xml:space="preserve"> </v>
      </c>
      <c r="AP120" s="34" t="str">
        <f t="shared" si="35"/>
        <v xml:space="preserve"> </v>
      </c>
      <c r="AQ120" s="34" t="str">
        <f t="shared" si="36"/>
        <v xml:space="preserve"> </v>
      </c>
      <c r="AR120" s="22" t="str">
        <f t="shared" si="37"/>
        <v xml:space="preserve"> </v>
      </c>
      <c r="AS120" s="34">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34" t="str">
        <f t="shared" si="20"/>
        <v/>
      </c>
      <c r="Q121" s="14" t="str">
        <f>IF(ISNA(VLOOKUP(P121,Lookup!$B$7:$C$160,2,0)),"",VLOOKUP(P121,Lookup!$B$7:$C$160,2,0))</f>
        <v/>
      </c>
      <c r="R121" s="34"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34" t="str">
        <f t="shared" si="33"/>
        <v xml:space="preserve"> </v>
      </c>
      <c r="AO121" s="34" t="str">
        <f t="shared" si="34"/>
        <v xml:space="preserve"> </v>
      </c>
      <c r="AP121" s="34" t="str">
        <f t="shared" si="35"/>
        <v xml:space="preserve"> </v>
      </c>
      <c r="AQ121" s="34" t="str">
        <f t="shared" si="36"/>
        <v xml:space="preserve"> </v>
      </c>
      <c r="AR121" s="22" t="str">
        <f t="shared" si="37"/>
        <v xml:space="preserve"> </v>
      </c>
      <c r="AS121" s="34">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34" t="str">
        <f t="shared" si="20"/>
        <v/>
      </c>
      <c r="Q122" s="14" t="str">
        <f>IF(ISNA(VLOOKUP(P122,Lookup!$B$7:$C$160,2,0)),"",VLOOKUP(P122,Lookup!$B$7:$C$160,2,0))</f>
        <v/>
      </c>
      <c r="R122" s="34"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34" t="str">
        <f t="shared" si="33"/>
        <v xml:space="preserve"> </v>
      </c>
      <c r="AO122" s="34" t="str">
        <f t="shared" si="34"/>
        <v xml:space="preserve"> </v>
      </c>
      <c r="AP122" s="34" t="str">
        <f t="shared" si="35"/>
        <v xml:space="preserve"> </v>
      </c>
      <c r="AQ122" s="34" t="str">
        <f t="shared" si="36"/>
        <v xml:space="preserve"> </v>
      </c>
      <c r="AR122" s="22" t="str">
        <f t="shared" si="37"/>
        <v xml:space="preserve"> </v>
      </c>
      <c r="AS122" s="34">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34" t="str">
        <f t="shared" si="20"/>
        <v/>
      </c>
      <c r="Q123" s="14" t="str">
        <f>IF(ISNA(VLOOKUP(P123,Lookup!$B$7:$C$160,2,0)),"",VLOOKUP(P123,Lookup!$B$7:$C$160,2,0))</f>
        <v/>
      </c>
      <c r="R123" s="34"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34" t="str">
        <f t="shared" si="33"/>
        <v xml:space="preserve"> </v>
      </c>
      <c r="AO123" s="34" t="str">
        <f t="shared" si="34"/>
        <v xml:space="preserve"> </v>
      </c>
      <c r="AP123" s="34" t="str">
        <f t="shared" si="35"/>
        <v xml:space="preserve"> </v>
      </c>
      <c r="AQ123" s="34" t="str">
        <f t="shared" si="36"/>
        <v xml:space="preserve"> </v>
      </c>
      <c r="AR123" s="22" t="str">
        <f t="shared" si="37"/>
        <v xml:space="preserve"> </v>
      </c>
      <c r="AS123" s="34">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34" t="str">
        <f t="shared" si="20"/>
        <v/>
      </c>
      <c r="Q124" s="14" t="str">
        <f>IF(ISNA(VLOOKUP(P124,Lookup!$B$7:$C$160,2,0)),"",VLOOKUP(P124,Lookup!$B$7:$C$160,2,0))</f>
        <v/>
      </c>
      <c r="R124" s="34"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34" t="str">
        <f t="shared" si="33"/>
        <v xml:space="preserve"> </v>
      </c>
      <c r="AO124" s="34" t="str">
        <f t="shared" si="34"/>
        <v xml:space="preserve"> </v>
      </c>
      <c r="AP124" s="34" t="str">
        <f t="shared" si="35"/>
        <v xml:space="preserve"> </v>
      </c>
      <c r="AQ124" s="34" t="str">
        <f t="shared" si="36"/>
        <v xml:space="preserve"> </v>
      </c>
      <c r="AR124" s="22" t="str">
        <f t="shared" si="37"/>
        <v xml:space="preserve"> </v>
      </c>
      <c r="AS124" s="34">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34" t="str">
        <f t="shared" si="20"/>
        <v/>
      </c>
      <c r="Q125" s="14" t="str">
        <f>IF(ISNA(VLOOKUP(P125,Lookup!$B$7:$C$160,2,0)),"",VLOOKUP(P125,Lookup!$B$7:$C$160,2,0))</f>
        <v/>
      </c>
      <c r="R125" s="34"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34" t="str">
        <f t="shared" si="33"/>
        <v xml:space="preserve"> </v>
      </c>
      <c r="AO125" s="34" t="str">
        <f t="shared" si="34"/>
        <v xml:space="preserve"> </v>
      </c>
      <c r="AP125" s="34" t="str">
        <f t="shared" si="35"/>
        <v xml:space="preserve"> </v>
      </c>
      <c r="AQ125" s="34" t="str">
        <f t="shared" si="36"/>
        <v xml:space="preserve"> </v>
      </c>
      <c r="AR125" s="22" t="str">
        <f t="shared" si="37"/>
        <v xml:space="preserve"> </v>
      </c>
      <c r="AS125" s="34">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34" t="str">
        <f t="shared" si="20"/>
        <v/>
      </c>
      <c r="Q126" s="14" t="str">
        <f>IF(ISNA(VLOOKUP(P126,Lookup!$B$7:$C$160,2,0)),"",VLOOKUP(P126,Lookup!$B$7:$C$160,2,0))</f>
        <v/>
      </c>
      <c r="R126" s="34"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34" t="str">
        <f t="shared" si="33"/>
        <v xml:space="preserve"> </v>
      </c>
      <c r="AO126" s="34" t="str">
        <f t="shared" si="34"/>
        <v xml:space="preserve"> </v>
      </c>
      <c r="AP126" s="34" t="str">
        <f t="shared" si="35"/>
        <v xml:space="preserve"> </v>
      </c>
      <c r="AQ126" s="34" t="str">
        <f t="shared" si="36"/>
        <v xml:space="preserve"> </v>
      </c>
      <c r="AR126" s="22" t="str">
        <f t="shared" si="37"/>
        <v xml:space="preserve"> </v>
      </c>
      <c r="AS126" s="34">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34" t="str">
        <f t="shared" si="20"/>
        <v/>
      </c>
      <c r="Q127" s="14" t="str">
        <f>IF(ISNA(VLOOKUP(P127,Lookup!$B$7:$C$160,2,0)),"",VLOOKUP(P127,Lookup!$B$7:$C$160,2,0))</f>
        <v/>
      </c>
      <c r="R127" s="34"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34" t="str">
        <f t="shared" si="33"/>
        <v xml:space="preserve"> </v>
      </c>
      <c r="AO127" s="34" t="str">
        <f t="shared" si="34"/>
        <v xml:space="preserve"> </v>
      </c>
      <c r="AP127" s="34" t="str">
        <f t="shared" si="35"/>
        <v xml:space="preserve"> </v>
      </c>
      <c r="AQ127" s="34" t="str">
        <f t="shared" si="36"/>
        <v xml:space="preserve"> </v>
      </c>
      <c r="AR127" s="22" t="str">
        <f t="shared" si="37"/>
        <v xml:space="preserve"> </v>
      </c>
      <c r="AS127" s="34">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34" t="str">
        <f t="shared" si="20"/>
        <v/>
      </c>
      <c r="Q128" s="14" t="str">
        <f>IF(ISNA(VLOOKUP(P128,Lookup!$B$7:$C$160,2,0)),"",VLOOKUP(P128,Lookup!$B$7:$C$160,2,0))</f>
        <v/>
      </c>
      <c r="R128" s="34"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34" t="str">
        <f t="shared" si="33"/>
        <v xml:space="preserve"> </v>
      </c>
      <c r="AO128" s="34" t="str">
        <f t="shared" si="34"/>
        <v xml:space="preserve"> </v>
      </c>
      <c r="AP128" s="34" t="str">
        <f t="shared" si="35"/>
        <v xml:space="preserve"> </v>
      </c>
      <c r="AQ128" s="34" t="str">
        <f t="shared" si="36"/>
        <v xml:space="preserve"> </v>
      </c>
      <c r="AR128" s="22" t="str">
        <f t="shared" si="37"/>
        <v xml:space="preserve"> </v>
      </c>
      <c r="AS128" s="34">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34" t="str">
        <f t="shared" si="20"/>
        <v/>
      </c>
      <c r="Q129" s="14" t="str">
        <f>IF(ISNA(VLOOKUP(P129,Lookup!$B$7:$C$160,2,0)),"",VLOOKUP(P129,Lookup!$B$7:$C$160,2,0))</f>
        <v/>
      </c>
      <c r="R129" s="34"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34" t="str">
        <f t="shared" si="33"/>
        <v xml:space="preserve"> </v>
      </c>
      <c r="AO129" s="34" t="str">
        <f t="shared" si="34"/>
        <v xml:space="preserve"> </v>
      </c>
      <c r="AP129" s="34" t="str">
        <f t="shared" si="35"/>
        <v xml:space="preserve"> </v>
      </c>
      <c r="AQ129" s="34" t="str">
        <f t="shared" si="36"/>
        <v xml:space="preserve"> </v>
      </c>
      <c r="AR129" s="22" t="str">
        <f t="shared" si="37"/>
        <v xml:space="preserve"> </v>
      </c>
      <c r="AS129" s="34">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34" t="str">
        <f t="shared" si="20"/>
        <v/>
      </c>
      <c r="Q130" s="14" t="str">
        <f>IF(ISNA(VLOOKUP(P130,Lookup!$B$7:$C$160,2,0)),"",VLOOKUP(P130,Lookup!$B$7:$C$160,2,0))</f>
        <v/>
      </c>
      <c r="R130" s="34"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34" t="str">
        <f t="shared" si="33"/>
        <v xml:space="preserve"> </v>
      </c>
      <c r="AO130" s="34" t="str">
        <f t="shared" si="34"/>
        <v xml:space="preserve"> </v>
      </c>
      <c r="AP130" s="34" t="str">
        <f t="shared" si="35"/>
        <v xml:space="preserve"> </v>
      </c>
      <c r="AQ130" s="34" t="str">
        <f t="shared" si="36"/>
        <v xml:space="preserve"> </v>
      </c>
      <c r="AR130" s="22" t="str">
        <f t="shared" si="37"/>
        <v xml:space="preserve"> </v>
      </c>
      <c r="AS130" s="34">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34" t="str">
        <f t="shared" si="20"/>
        <v/>
      </c>
      <c r="Q131" s="14" t="str">
        <f>IF(ISNA(VLOOKUP(P131,Lookup!$B$7:$C$160,2,0)),"",VLOOKUP(P131,Lookup!$B$7:$C$160,2,0))</f>
        <v/>
      </c>
      <c r="R131" s="34"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34" t="str">
        <f t="shared" si="33"/>
        <v xml:space="preserve"> </v>
      </c>
      <c r="AO131" s="34" t="str">
        <f t="shared" si="34"/>
        <v xml:space="preserve"> </v>
      </c>
      <c r="AP131" s="34" t="str">
        <f t="shared" si="35"/>
        <v xml:space="preserve"> </v>
      </c>
      <c r="AQ131" s="34" t="str">
        <f t="shared" si="36"/>
        <v xml:space="preserve"> </v>
      </c>
      <c r="AR131" s="22" t="str">
        <f t="shared" si="37"/>
        <v xml:space="preserve"> </v>
      </c>
      <c r="AS131" s="34">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34" t="str">
        <f t="shared" si="20"/>
        <v/>
      </c>
      <c r="Q132" s="14" t="str">
        <f>IF(ISNA(VLOOKUP(P132,Lookup!$B$7:$C$160,2,0)),"",VLOOKUP(P132,Lookup!$B$7:$C$160,2,0))</f>
        <v/>
      </c>
      <c r="R132" s="34"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34" t="str">
        <f t="shared" si="33"/>
        <v xml:space="preserve"> </v>
      </c>
      <c r="AO132" s="34" t="str">
        <f t="shared" si="34"/>
        <v xml:space="preserve"> </v>
      </c>
      <c r="AP132" s="34" t="str">
        <f t="shared" si="35"/>
        <v xml:space="preserve"> </v>
      </c>
      <c r="AQ132" s="34" t="str">
        <f t="shared" si="36"/>
        <v xml:space="preserve"> </v>
      </c>
      <c r="AR132" s="22" t="str">
        <f t="shared" si="37"/>
        <v xml:space="preserve"> </v>
      </c>
      <c r="AS132" s="34">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34" t="str">
        <f t="shared" si="20"/>
        <v/>
      </c>
      <c r="Q133" s="14" t="str">
        <f>IF(ISNA(VLOOKUP(P133,Lookup!$B$7:$C$160,2,0)),"",VLOOKUP(P133,Lookup!$B$7:$C$160,2,0))</f>
        <v/>
      </c>
      <c r="R133" s="34"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34" t="str">
        <f t="shared" si="33"/>
        <v xml:space="preserve"> </v>
      </c>
      <c r="AO133" s="34" t="str">
        <f t="shared" si="34"/>
        <v xml:space="preserve"> </v>
      </c>
      <c r="AP133" s="34" t="str">
        <f t="shared" si="35"/>
        <v xml:space="preserve"> </v>
      </c>
      <c r="AQ133" s="34" t="str">
        <f t="shared" si="36"/>
        <v xml:space="preserve"> </v>
      </c>
      <c r="AR133" s="22" t="str">
        <f t="shared" si="37"/>
        <v xml:space="preserve"> </v>
      </c>
      <c r="AS133" s="34">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34" t="str">
        <f t="shared" si="20"/>
        <v/>
      </c>
      <c r="Q134" s="14" t="str">
        <f>IF(ISNA(VLOOKUP(P134,Lookup!$B$7:$C$160,2,0)),"",VLOOKUP(P134,Lookup!$B$7:$C$160,2,0))</f>
        <v/>
      </c>
      <c r="R134" s="34"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34" t="str">
        <f t="shared" si="33"/>
        <v xml:space="preserve"> </v>
      </c>
      <c r="AO134" s="34" t="str">
        <f t="shared" si="34"/>
        <v xml:space="preserve"> </v>
      </c>
      <c r="AP134" s="34" t="str">
        <f t="shared" si="35"/>
        <v xml:space="preserve"> </v>
      </c>
      <c r="AQ134" s="34" t="str">
        <f t="shared" si="36"/>
        <v xml:space="preserve"> </v>
      </c>
      <c r="AR134" s="22" t="str">
        <f t="shared" si="37"/>
        <v xml:space="preserve"> </v>
      </c>
      <c r="AS134" s="34">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34" t="str">
        <f t="shared" si="20"/>
        <v/>
      </c>
      <c r="Q135" s="14" t="str">
        <f>IF(ISNA(VLOOKUP(P135,Lookup!$B$7:$C$160,2,0)),"",VLOOKUP(P135,Lookup!$B$7:$C$160,2,0))</f>
        <v/>
      </c>
      <c r="R135" s="34"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34" t="str">
        <f t="shared" si="33"/>
        <v xml:space="preserve"> </v>
      </c>
      <c r="AO135" s="34" t="str">
        <f t="shared" si="34"/>
        <v xml:space="preserve"> </v>
      </c>
      <c r="AP135" s="34" t="str">
        <f t="shared" si="35"/>
        <v xml:space="preserve"> </v>
      </c>
      <c r="AQ135" s="34" t="str">
        <f t="shared" si="36"/>
        <v xml:space="preserve"> </v>
      </c>
      <c r="AR135" s="22" t="str">
        <f t="shared" si="37"/>
        <v xml:space="preserve"> </v>
      </c>
      <c r="AS135" s="34">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34" t="str">
        <f t="shared" si="20"/>
        <v/>
      </c>
      <c r="Q136" s="14" t="str">
        <f>IF(ISNA(VLOOKUP(P136,Lookup!$B$7:$C$160,2,0)),"",VLOOKUP(P136,Lookup!$B$7:$C$160,2,0))</f>
        <v/>
      </c>
      <c r="R136" s="34"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34" t="str">
        <f t="shared" si="33"/>
        <v xml:space="preserve"> </v>
      </c>
      <c r="AO136" s="34" t="str">
        <f t="shared" si="34"/>
        <v xml:space="preserve"> </v>
      </c>
      <c r="AP136" s="34" t="str">
        <f t="shared" si="35"/>
        <v xml:space="preserve"> </v>
      </c>
      <c r="AQ136" s="34" t="str">
        <f t="shared" si="36"/>
        <v xml:space="preserve"> </v>
      </c>
      <c r="AR136" s="22" t="str">
        <f t="shared" si="37"/>
        <v xml:space="preserve"> </v>
      </c>
      <c r="AS136" s="34">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34" t="str">
        <f t="shared" si="20"/>
        <v/>
      </c>
      <c r="Q137" s="14" t="str">
        <f>IF(ISNA(VLOOKUP(P137,Lookup!$B$7:$C$160,2,0)),"",VLOOKUP(P137,Lookup!$B$7:$C$160,2,0))</f>
        <v/>
      </c>
      <c r="R137" s="34"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34" t="str">
        <f t="shared" si="33"/>
        <v xml:space="preserve"> </v>
      </c>
      <c r="AO137" s="34" t="str">
        <f t="shared" si="34"/>
        <v xml:space="preserve"> </v>
      </c>
      <c r="AP137" s="34" t="str">
        <f t="shared" si="35"/>
        <v xml:space="preserve"> </v>
      </c>
      <c r="AQ137" s="34" t="str">
        <f t="shared" si="36"/>
        <v xml:space="preserve"> </v>
      </c>
      <c r="AR137" s="22" t="str">
        <f t="shared" si="37"/>
        <v xml:space="preserve"> </v>
      </c>
      <c r="AS137" s="34">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34" t="str">
        <f t="shared" si="20"/>
        <v/>
      </c>
      <c r="Q138" s="14" t="str">
        <f>IF(ISNA(VLOOKUP(P138,Lookup!$B$7:$C$160,2,0)),"",VLOOKUP(P138,Lookup!$B$7:$C$160,2,0))</f>
        <v/>
      </c>
      <c r="R138" s="34"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34" t="str">
        <f t="shared" si="33"/>
        <v xml:space="preserve"> </v>
      </c>
      <c r="AO138" s="34" t="str">
        <f t="shared" si="34"/>
        <v xml:space="preserve"> </v>
      </c>
      <c r="AP138" s="34" t="str">
        <f t="shared" si="35"/>
        <v xml:space="preserve"> </v>
      </c>
      <c r="AQ138" s="34" t="str">
        <f t="shared" si="36"/>
        <v xml:space="preserve"> </v>
      </c>
      <c r="AR138" s="22" t="str">
        <f t="shared" si="37"/>
        <v xml:space="preserve"> </v>
      </c>
      <c r="AS138" s="34">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34" t="str">
        <f t="shared" si="20"/>
        <v/>
      </c>
      <c r="Q139" s="14" t="str">
        <f>IF(ISNA(VLOOKUP(P139,Lookup!$B$7:$C$160,2,0)),"",VLOOKUP(P139,Lookup!$B$7:$C$160,2,0))</f>
        <v/>
      </c>
      <c r="R139" s="34"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34" t="str">
        <f t="shared" si="33"/>
        <v xml:space="preserve"> </v>
      </c>
      <c r="AO139" s="34" t="str">
        <f t="shared" si="34"/>
        <v xml:space="preserve"> </v>
      </c>
      <c r="AP139" s="34" t="str">
        <f t="shared" si="35"/>
        <v xml:space="preserve"> </v>
      </c>
      <c r="AQ139" s="34" t="str">
        <f t="shared" si="36"/>
        <v xml:space="preserve"> </v>
      </c>
      <c r="AR139" s="22" t="str">
        <f t="shared" si="37"/>
        <v xml:space="preserve"> </v>
      </c>
      <c r="AS139" s="34">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34" t="str">
        <f t="shared" ref="O140:O203" si="40">N140</f>
        <v/>
      </c>
      <c r="Q140" s="14" t="str">
        <f>IF(ISNA(VLOOKUP(P140,Lookup!$B$7:$C$160,2,0)),"",VLOOKUP(P140,Lookup!$B$7:$C$160,2,0))</f>
        <v/>
      </c>
      <c r="R140" s="34"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34" t="str">
        <f t="shared" ref="AN140:AN203" si="53">IF(L140="N",1," ")</f>
        <v xml:space="preserve"> </v>
      </c>
      <c r="AO140" s="34" t="str">
        <f t="shared" ref="AO140:AO203" si="54">IF(L140="E",1," ")</f>
        <v xml:space="preserve"> </v>
      </c>
      <c r="AP140" s="34" t="str">
        <f t="shared" ref="AP140:AP203" si="55">IF(L140="S",1," ")</f>
        <v xml:space="preserve"> </v>
      </c>
      <c r="AQ140" s="34" t="str">
        <f t="shared" ref="AQ140:AQ203" si="56">IF(L140="W",1," ")</f>
        <v xml:space="preserve"> </v>
      </c>
      <c r="AR140" s="22" t="str">
        <f t="shared" ref="AR140:AR203" si="57">IF($K140=-99,1," ")</f>
        <v xml:space="preserve"> </v>
      </c>
      <c r="AS140" s="34">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34" t="str">
        <f t="shared" si="40"/>
        <v/>
      </c>
      <c r="Q141" s="14" t="str">
        <f>IF(ISNA(VLOOKUP(P141,Lookup!$B$7:$C$160,2,0)),"",VLOOKUP(P141,Lookup!$B$7:$C$160,2,0))</f>
        <v/>
      </c>
      <c r="R141" s="34"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34" t="str">
        <f t="shared" si="53"/>
        <v xml:space="preserve"> </v>
      </c>
      <c r="AO141" s="34" t="str">
        <f t="shared" si="54"/>
        <v xml:space="preserve"> </v>
      </c>
      <c r="AP141" s="34" t="str">
        <f t="shared" si="55"/>
        <v xml:space="preserve"> </v>
      </c>
      <c r="AQ141" s="34" t="str">
        <f t="shared" si="56"/>
        <v xml:space="preserve"> </v>
      </c>
      <c r="AR141" s="22" t="str">
        <f t="shared" si="57"/>
        <v xml:space="preserve"> </v>
      </c>
      <c r="AS141" s="34">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34" t="str">
        <f t="shared" si="40"/>
        <v/>
      </c>
      <c r="Q142" s="14" t="str">
        <f>IF(ISNA(VLOOKUP(P142,Lookup!$B$7:$C$160,2,0)),"",VLOOKUP(P142,Lookup!$B$7:$C$160,2,0))</f>
        <v/>
      </c>
      <c r="R142" s="34"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34" t="str">
        <f t="shared" si="53"/>
        <v xml:space="preserve"> </v>
      </c>
      <c r="AO142" s="34" t="str">
        <f t="shared" si="54"/>
        <v xml:space="preserve"> </v>
      </c>
      <c r="AP142" s="34" t="str">
        <f t="shared" si="55"/>
        <v xml:space="preserve"> </v>
      </c>
      <c r="AQ142" s="34" t="str">
        <f t="shared" si="56"/>
        <v xml:space="preserve"> </v>
      </c>
      <c r="AR142" s="22" t="str">
        <f t="shared" si="57"/>
        <v xml:space="preserve"> </v>
      </c>
      <c r="AS142" s="34">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34" t="str">
        <f t="shared" si="40"/>
        <v/>
      </c>
      <c r="Q143" s="14" t="str">
        <f>IF(ISNA(VLOOKUP(P143,Lookup!$B$7:$C$160,2,0)),"",VLOOKUP(P143,Lookup!$B$7:$C$160,2,0))</f>
        <v/>
      </c>
      <c r="R143" s="34"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34" t="str">
        <f t="shared" si="53"/>
        <v xml:space="preserve"> </v>
      </c>
      <c r="AO143" s="34" t="str">
        <f t="shared" si="54"/>
        <v xml:space="preserve"> </v>
      </c>
      <c r="AP143" s="34" t="str">
        <f t="shared" si="55"/>
        <v xml:space="preserve"> </v>
      </c>
      <c r="AQ143" s="34" t="str">
        <f t="shared" si="56"/>
        <v xml:space="preserve"> </v>
      </c>
      <c r="AR143" s="22" t="str">
        <f t="shared" si="57"/>
        <v xml:space="preserve"> </v>
      </c>
      <c r="AS143" s="34">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34" t="str">
        <f t="shared" si="40"/>
        <v/>
      </c>
      <c r="Q144" s="14" t="str">
        <f>IF(ISNA(VLOOKUP(P144,Lookup!$B$7:$C$160,2,0)),"",VLOOKUP(P144,Lookup!$B$7:$C$160,2,0))</f>
        <v/>
      </c>
      <c r="R144" s="34"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34" t="str">
        <f t="shared" si="53"/>
        <v xml:space="preserve"> </v>
      </c>
      <c r="AO144" s="34" t="str">
        <f t="shared" si="54"/>
        <v xml:space="preserve"> </v>
      </c>
      <c r="AP144" s="34" t="str">
        <f t="shared" si="55"/>
        <v xml:space="preserve"> </v>
      </c>
      <c r="AQ144" s="34" t="str">
        <f t="shared" si="56"/>
        <v xml:space="preserve"> </v>
      </c>
      <c r="AR144" s="22" t="str">
        <f t="shared" si="57"/>
        <v xml:space="preserve"> </v>
      </c>
      <c r="AS144" s="34">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34" t="str">
        <f t="shared" si="40"/>
        <v/>
      </c>
      <c r="Q145" s="14" t="str">
        <f>IF(ISNA(VLOOKUP(P145,Lookup!$B$7:$C$160,2,0)),"",VLOOKUP(P145,Lookup!$B$7:$C$160,2,0))</f>
        <v/>
      </c>
      <c r="R145" s="34"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34" t="str">
        <f t="shared" si="53"/>
        <v xml:space="preserve"> </v>
      </c>
      <c r="AO145" s="34" t="str">
        <f t="shared" si="54"/>
        <v xml:space="preserve"> </v>
      </c>
      <c r="AP145" s="34" t="str">
        <f t="shared" si="55"/>
        <v xml:space="preserve"> </v>
      </c>
      <c r="AQ145" s="34" t="str">
        <f t="shared" si="56"/>
        <v xml:space="preserve"> </v>
      </c>
      <c r="AR145" s="22" t="str">
        <f t="shared" si="57"/>
        <v xml:space="preserve"> </v>
      </c>
      <c r="AS145" s="34">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34" t="str">
        <f t="shared" si="40"/>
        <v/>
      </c>
      <c r="Q146" s="14" t="str">
        <f>IF(ISNA(VLOOKUP(P146,Lookup!$B$7:$C$160,2,0)),"",VLOOKUP(P146,Lookup!$B$7:$C$160,2,0))</f>
        <v/>
      </c>
      <c r="R146" s="34"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34" t="str">
        <f t="shared" si="53"/>
        <v xml:space="preserve"> </v>
      </c>
      <c r="AO146" s="34" t="str">
        <f t="shared" si="54"/>
        <v xml:space="preserve"> </v>
      </c>
      <c r="AP146" s="34" t="str">
        <f t="shared" si="55"/>
        <v xml:space="preserve"> </v>
      </c>
      <c r="AQ146" s="34" t="str">
        <f t="shared" si="56"/>
        <v xml:space="preserve"> </v>
      </c>
      <c r="AR146" s="22" t="str">
        <f t="shared" si="57"/>
        <v xml:space="preserve"> </v>
      </c>
      <c r="AS146" s="34">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34" t="str">
        <f t="shared" si="40"/>
        <v/>
      </c>
      <c r="Q147" s="14" t="str">
        <f>IF(ISNA(VLOOKUP(P147,Lookup!$B$7:$C$160,2,0)),"",VLOOKUP(P147,Lookup!$B$7:$C$160,2,0))</f>
        <v/>
      </c>
      <c r="R147" s="34"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34" t="str">
        <f t="shared" si="53"/>
        <v xml:space="preserve"> </v>
      </c>
      <c r="AO147" s="34" t="str">
        <f t="shared" si="54"/>
        <v xml:space="preserve"> </v>
      </c>
      <c r="AP147" s="34" t="str">
        <f t="shared" si="55"/>
        <v xml:space="preserve"> </v>
      </c>
      <c r="AQ147" s="34" t="str">
        <f t="shared" si="56"/>
        <v xml:space="preserve"> </v>
      </c>
      <c r="AR147" s="22" t="str">
        <f t="shared" si="57"/>
        <v xml:space="preserve"> </v>
      </c>
      <c r="AS147" s="34">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34" t="str">
        <f t="shared" si="40"/>
        <v/>
      </c>
      <c r="Q148" s="14" t="str">
        <f>IF(ISNA(VLOOKUP(P148,Lookup!$B$7:$C$160,2,0)),"",VLOOKUP(P148,Lookup!$B$7:$C$160,2,0))</f>
        <v/>
      </c>
      <c r="R148" s="34"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34" t="str">
        <f t="shared" si="53"/>
        <v xml:space="preserve"> </v>
      </c>
      <c r="AO148" s="34" t="str">
        <f t="shared" si="54"/>
        <v xml:space="preserve"> </v>
      </c>
      <c r="AP148" s="34" t="str">
        <f t="shared" si="55"/>
        <v xml:space="preserve"> </v>
      </c>
      <c r="AQ148" s="34" t="str">
        <f t="shared" si="56"/>
        <v xml:space="preserve"> </v>
      </c>
      <c r="AR148" s="22" t="str">
        <f t="shared" si="57"/>
        <v xml:space="preserve"> </v>
      </c>
      <c r="AS148" s="34">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34" t="str">
        <f t="shared" si="40"/>
        <v/>
      </c>
      <c r="Q149" s="14" t="str">
        <f>IF(ISNA(VLOOKUP(P149,Lookup!$B$7:$C$160,2,0)),"",VLOOKUP(P149,Lookup!$B$7:$C$160,2,0))</f>
        <v/>
      </c>
      <c r="R149" s="34"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34" t="str">
        <f t="shared" si="53"/>
        <v xml:space="preserve"> </v>
      </c>
      <c r="AO149" s="34" t="str">
        <f t="shared" si="54"/>
        <v xml:space="preserve"> </v>
      </c>
      <c r="AP149" s="34" t="str">
        <f t="shared" si="55"/>
        <v xml:space="preserve"> </v>
      </c>
      <c r="AQ149" s="34" t="str">
        <f t="shared" si="56"/>
        <v xml:space="preserve"> </v>
      </c>
      <c r="AR149" s="22" t="str">
        <f t="shared" si="57"/>
        <v xml:space="preserve"> </v>
      </c>
      <c r="AS149" s="34">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34" t="str">
        <f t="shared" si="40"/>
        <v/>
      </c>
      <c r="Q150" s="14" t="str">
        <f>IF(ISNA(VLOOKUP(P150,Lookup!$B$7:$C$160,2,0)),"",VLOOKUP(P150,Lookup!$B$7:$C$160,2,0))</f>
        <v/>
      </c>
      <c r="R150" s="34"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34" t="str">
        <f t="shared" si="53"/>
        <v xml:space="preserve"> </v>
      </c>
      <c r="AO150" s="34" t="str">
        <f t="shared" si="54"/>
        <v xml:space="preserve"> </v>
      </c>
      <c r="AP150" s="34" t="str">
        <f t="shared" si="55"/>
        <v xml:space="preserve"> </v>
      </c>
      <c r="AQ150" s="34" t="str">
        <f t="shared" si="56"/>
        <v xml:space="preserve"> </v>
      </c>
      <c r="AR150" s="22" t="str">
        <f t="shared" si="57"/>
        <v xml:space="preserve"> </v>
      </c>
      <c r="AS150" s="34">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34" t="str">
        <f t="shared" si="40"/>
        <v/>
      </c>
      <c r="Q151" s="14" t="str">
        <f>IF(ISNA(VLOOKUP(P151,Lookup!$B$7:$C$160,2,0)),"",VLOOKUP(P151,Lookup!$B$7:$C$160,2,0))</f>
        <v/>
      </c>
      <c r="R151" s="34"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34" t="str">
        <f t="shared" si="53"/>
        <v xml:space="preserve"> </v>
      </c>
      <c r="AO151" s="34" t="str">
        <f t="shared" si="54"/>
        <v xml:space="preserve"> </v>
      </c>
      <c r="AP151" s="34" t="str">
        <f t="shared" si="55"/>
        <v xml:space="preserve"> </v>
      </c>
      <c r="AQ151" s="34" t="str">
        <f t="shared" si="56"/>
        <v xml:space="preserve"> </v>
      </c>
      <c r="AR151" s="22" t="str">
        <f t="shared" si="57"/>
        <v xml:space="preserve"> </v>
      </c>
      <c r="AS151" s="34">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34" t="str">
        <f t="shared" si="40"/>
        <v/>
      </c>
      <c r="Q152" s="14" t="str">
        <f>IF(ISNA(VLOOKUP(P152,Lookup!$B$7:$C$160,2,0)),"",VLOOKUP(P152,Lookup!$B$7:$C$160,2,0))</f>
        <v/>
      </c>
      <c r="R152" s="34"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34" t="str">
        <f t="shared" si="53"/>
        <v xml:space="preserve"> </v>
      </c>
      <c r="AO152" s="34" t="str">
        <f t="shared" si="54"/>
        <v xml:space="preserve"> </v>
      </c>
      <c r="AP152" s="34" t="str">
        <f t="shared" si="55"/>
        <v xml:space="preserve"> </v>
      </c>
      <c r="AQ152" s="34" t="str">
        <f t="shared" si="56"/>
        <v xml:space="preserve"> </v>
      </c>
      <c r="AR152" s="22" t="str">
        <f t="shared" si="57"/>
        <v xml:space="preserve"> </v>
      </c>
      <c r="AS152" s="34">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34" t="str">
        <f t="shared" si="40"/>
        <v/>
      </c>
      <c r="Q153" s="14" t="str">
        <f>IF(ISNA(VLOOKUP(P153,Lookup!$B$7:$C$160,2,0)),"",VLOOKUP(P153,Lookup!$B$7:$C$160,2,0))</f>
        <v/>
      </c>
      <c r="R153" s="34"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34" t="str">
        <f t="shared" si="53"/>
        <v xml:space="preserve"> </v>
      </c>
      <c r="AO153" s="34" t="str">
        <f t="shared" si="54"/>
        <v xml:space="preserve"> </v>
      </c>
      <c r="AP153" s="34" t="str">
        <f t="shared" si="55"/>
        <v xml:space="preserve"> </v>
      </c>
      <c r="AQ153" s="34" t="str">
        <f t="shared" si="56"/>
        <v xml:space="preserve"> </v>
      </c>
      <c r="AR153" s="22" t="str">
        <f t="shared" si="57"/>
        <v xml:space="preserve"> </v>
      </c>
      <c r="AS153" s="34">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34" t="str">
        <f t="shared" si="40"/>
        <v/>
      </c>
      <c r="Q154" s="14" t="str">
        <f>IF(ISNA(VLOOKUP(P154,Lookup!$B$7:$C$160,2,0)),"",VLOOKUP(P154,Lookup!$B$7:$C$160,2,0))</f>
        <v/>
      </c>
      <c r="R154" s="34"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34" t="str">
        <f t="shared" si="53"/>
        <v xml:space="preserve"> </v>
      </c>
      <c r="AO154" s="34" t="str">
        <f t="shared" si="54"/>
        <v xml:space="preserve"> </v>
      </c>
      <c r="AP154" s="34" t="str">
        <f t="shared" si="55"/>
        <v xml:space="preserve"> </v>
      </c>
      <c r="AQ154" s="34" t="str">
        <f t="shared" si="56"/>
        <v xml:space="preserve"> </v>
      </c>
      <c r="AR154" s="22" t="str">
        <f t="shared" si="57"/>
        <v xml:space="preserve"> </v>
      </c>
      <c r="AS154" s="34">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34" t="str">
        <f t="shared" si="40"/>
        <v/>
      </c>
      <c r="Q155" s="14" t="str">
        <f>IF(ISNA(VLOOKUP(P155,Lookup!$B$7:$C$160,2,0)),"",VLOOKUP(P155,Lookup!$B$7:$C$160,2,0))</f>
        <v/>
      </c>
      <c r="R155" s="34"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34" t="str">
        <f t="shared" si="53"/>
        <v xml:space="preserve"> </v>
      </c>
      <c r="AO155" s="34" t="str">
        <f t="shared" si="54"/>
        <v xml:space="preserve"> </v>
      </c>
      <c r="AP155" s="34" t="str">
        <f t="shared" si="55"/>
        <v xml:space="preserve"> </v>
      </c>
      <c r="AQ155" s="34" t="str">
        <f t="shared" si="56"/>
        <v xml:space="preserve"> </v>
      </c>
      <c r="AR155" s="22" t="str">
        <f t="shared" si="57"/>
        <v xml:space="preserve"> </v>
      </c>
      <c r="AS155" s="34">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34" t="str">
        <f t="shared" si="40"/>
        <v/>
      </c>
      <c r="Q156" s="14" t="str">
        <f>IF(ISNA(VLOOKUP(P156,Lookup!$B$7:$C$160,2,0)),"",VLOOKUP(P156,Lookup!$B$7:$C$160,2,0))</f>
        <v/>
      </c>
      <c r="R156" s="34"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34" t="str">
        <f t="shared" si="53"/>
        <v xml:space="preserve"> </v>
      </c>
      <c r="AO156" s="34" t="str">
        <f t="shared" si="54"/>
        <v xml:space="preserve"> </v>
      </c>
      <c r="AP156" s="34" t="str">
        <f t="shared" si="55"/>
        <v xml:space="preserve"> </v>
      </c>
      <c r="AQ156" s="34" t="str">
        <f t="shared" si="56"/>
        <v xml:space="preserve"> </v>
      </c>
      <c r="AR156" s="22" t="str">
        <f t="shared" si="57"/>
        <v xml:space="preserve"> </v>
      </c>
      <c r="AS156" s="34">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34" t="str">
        <f t="shared" si="40"/>
        <v/>
      </c>
      <c r="Q157" s="14" t="str">
        <f>IF(ISNA(VLOOKUP(P157,Lookup!$B$7:$C$160,2,0)),"",VLOOKUP(P157,Lookup!$B$7:$C$160,2,0))</f>
        <v/>
      </c>
      <c r="R157" s="34"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34" t="str">
        <f t="shared" si="53"/>
        <v xml:space="preserve"> </v>
      </c>
      <c r="AO157" s="34" t="str">
        <f t="shared" si="54"/>
        <v xml:space="preserve"> </v>
      </c>
      <c r="AP157" s="34" t="str">
        <f t="shared" si="55"/>
        <v xml:space="preserve"> </v>
      </c>
      <c r="AQ157" s="34" t="str">
        <f t="shared" si="56"/>
        <v xml:space="preserve"> </v>
      </c>
      <c r="AR157" s="22" t="str">
        <f t="shared" si="57"/>
        <v xml:space="preserve"> </v>
      </c>
      <c r="AS157" s="34">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34" t="str">
        <f t="shared" si="40"/>
        <v/>
      </c>
      <c r="Q158" s="14" t="str">
        <f>IF(ISNA(VLOOKUP(P158,Lookup!$B$7:$C$160,2,0)),"",VLOOKUP(P158,Lookup!$B$7:$C$160,2,0))</f>
        <v/>
      </c>
      <c r="R158" s="34"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34" t="str">
        <f t="shared" si="53"/>
        <v xml:space="preserve"> </v>
      </c>
      <c r="AO158" s="34" t="str">
        <f t="shared" si="54"/>
        <v xml:space="preserve"> </v>
      </c>
      <c r="AP158" s="34" t="str">
        <f t="shared" si="55"/>
        <v xml:space="preserve"> </v>
      </c>
      <c r="AQ158" s="34" t="str">
        <f t="shared" si="56"/>
        <v xml:space="preserve"> </v>
      </c>
      <c r="AR158" s="22" t="str">
        <f t="shared" si="57"/>
        <v xml:space="preserve"> </v>
      </c>
      <c r="AS158" s="34">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34" t="str">
        <f t="shared" si="40"/>
        <v/>
      </c>
      <c r="Q159" s="14" t="str">
        <f>IF(ISNA(VLOOKUP(P159,Lookup!$B$7:$C$160,2,0)),"",VLOOKUP(P159,Lookup!$B$7:$C$160,2,0))</f>
        <v/>
      </c>
      <c r="R159" s="34"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34" t="str">
        <f t="shared" si="53"/>
        <v xml:space="preserve"> </v>
      </c>
      <c r="AO159" s="34" t="str">
        <f t="shared" si="54"/>
        <v xml:space="preserve"> </v>
      </c>
      <c r="AP159" s="34" t="str">
        <f t="shared" si="55"/>
        <v xml:space="preserve"> </v>
      </c>
      <c r="AQ159" s="34" t="str">
        <f t="shared" si="56"/>
        <v xml:space="preserve"> </v>
      </c>
      <c r="AR159" s="22" t="str">
        <f t="shared" si="57"/>
        <v xml:space="preserve"> </v>
      </c>
      <c r="AS159" s="34">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34" t="str">
        <f t="shared" si="40"/>
        <v/>
      </c>
      <c r="Q160" s="14" t="str">
        <f>IF(ISNA(VLOOKUP(P160,Lookup!$B$7:$C$160,2,0)),"",VLOOKUP(P160,Lookup!$B$7:$C$160,2,0))</f>
        <v/>
      </c>
      <c r="R160" s="34"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34" t="str">
        <f t="shared" si="53"/>
        <v xml:space="preserve"> </v>
      </c>
      <c r="AO160" s="34" t="str">
        <f t="shared" si="54"/>
        <v xml:space="preserve"> </v>
      </c>
      <c r="AP160" s="34" t="str">
        <f t="shared" si="55"/>
        <v xml:space="preserve"> </v>
      </c>
      <c r="AQ160" s="34" t="str">
        <f t="shared" si="56"/>
        <v xml:space="preserve"> </v>
      </c>
      <c r="AR160" s="22" t="str">
        <f t="shared" si="57"/>
        <v xml:space="preserve"> </v>
      </c>
      <c r="AS160" s="34">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34" t="str">
        <f t="shared" si="40"/>
        <v/>
      </c>
      <c r="Q161" s="14" t="str">
        <f>IF(ISNA(VLOOKUP(P161,Lookup!$B$7:$C$160,2,0)),"",VLOOKUP(P161,Lookup!$B$7:$C$160,2,0))</f>
        <v/>
      </c>
      <c r="R161" s="34"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34" t="str">
        <f t="shared" si="53"/>
        <v xml:space="preserve"> </v>
      </c>
      <c r="AO161" s="34" t="str">
        <f t="shared" si="54"/>
        <v xml:space="preserve"> </v>
      </c>
      <c r="AP161" s="34" t="str">
        <f t="shared" si="55"/>
        <v xml:space="preserve"> </v>
      </c>
      <c r="AQ161" s="34" t="str">
        <f t="shared" si="56"/>
        <v xml:space="preserve"> </v>
      </c>
      <c r="AR161" s="22" t="str">
        <f t="shared" si="57"/>
        <v xml:space="preserve"> </v>
      </c>
      <c r="AS161" s="34">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34" t="str">
        <f t="shared" si="40"/>
        <v/>
      </c>
      <c r="Q162" s="14" t="str">
        <f>IF(ISNA(VLOOKUP(P162,Lookup!$B$7:$C$160,2,0)),"",VLOOKUP(P162,Lookup!$B$7:$C$160,2,0))</f>
        <v/>
      </c>
      <c r="R162" s="34"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34" t="str">
        <f t="shared" si="53"/>
        <v xml:space="preserve"> </v>
      </c>
      <c r="AO162" s="34" t="str">
        <f t="shared" si="54"/>
        <v xml:space="preserve"> </v>
      </c>
      <c r="AP162" s="34" t="str">
        <f t="shared" si="55"/>
        <v xml:space="preserve"> </v>
      </c>
      <c r="AQ162" s="34" t="str">
        <f t="shared" si="56"/>
        <v xml:space="preserve"> </v>
      </c>
      <c r="AR162" s="22" t="str">
        <f t="shared" si="57"/>
        <v xml:space="preserve"> </v>
      </c>
      <c r="AS162" s="34">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34" t="str">
        <f t="shared" si="40"/>
        <v/>
      </c>
      <c r="Q163" s="14" t="str">
        <f>IF(ISNA(VLOOKUP(P163,Lookup!$B$7:$C$160,2,0)),"",VLOOKUP(P163,Lookup!$B$7:$C$160,2,0))</f>
        <v/>
      </c>
      <c r="R163" s="34"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34" t="str">
        <f t="shared" si="53"/>
        <v xml:space="preserve"> </v>
      </c>
      <c r="AO163" s="34" t="str">
        <f t="shared" si="54"/>
        <v xml:space="preserve"> </v>
      </c>
      <c r="AP163" s="34" t="str">
        <f t="shared" si="55"/>
        <v xml:space="preserve"> </v>
      </c>
      <c r="AQ163" s="34" t="str">
        <f t="shared" si="56"/>
        <v xml:space="preserve"> </v>
      </c>
      <c r="AR163" s="22" t="str">
        <f t="shared" si="57"/>
        <v xml:space="preserve"> </v>
      </c>
      <c r="AS163" s="34">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34" t="str">
        <f t="shared" si="40"/>
        <v/>
      </c>
      <c r="Q164" s="14" t="str">
        <f>IF(ISNA(VLOOKUP(P164,Lookup!$B$7:$C$160,2,0)),"",VLOOKUP(P164,Lookup!$B$7:$C$160,2,0))</f>
        <v/>
      </c>
      <c r="R164" s="34"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34" t="str">
        <f t="shared" si="53"/>
        <v xml:space="preserve"> </v>
      </c>
      <c r="AO164" s="34" t="str">
        <f t="shared" si="54"/>
        <v xml:space="preserve"> </v>
      </c>
      <c r="AP164" s="34" t="str">
        <f t="shared" si="55"/>
        <v xml:space="preserve"> </v>
      </c>
      <c r="AQ164" s="34" t="str">
        <f t="shared" si="56"/>
        <v xml:space="preserve"> </v>
      </c>
      <c r="AR164" s="22" t="str">
        <f t="shared" si="57"/>
        <v xml:space="preserve"> </v>
      </c>
      <c r="AS164" s="34">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34" t="str">
        <f t="shared" si="40"/>
        <v/>
      </c>
      <c r="Q165" s="14" t="str">
        <f>IF(ISNA(VLOOKUP(P165,Lookup!$B$7:$C$160,2,0)),"",VLOOKUP(P165,Lookup!$B$7:$C$160,2,0))</f>
        <v/>
      </c>
      <c r="R165" s="34"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34" t="str">
        <f t="shared" si="53"/>
        <v xml:space="preserve"> </v>
      </c>
      <c r="AO165" s="34" t="str">
        <f t="shared" si="54"/>
        <v xml:space="preserve"> </v>
      </c>
      <c r="AP165" s="34" t="str">
        <f t="shared" si="55"/>
        <v xml:space="preserve"> </v>
      </c>
      <c r="AQ165" s="34" t="str">
        <f t="shared" si="56"/>
        <v xml:space="preserve"> </v>
      </c>
      <c r="AR165" s="22" t="str">
        <f t="shared" si="57"/>
        <v xml:space="preserve"> </v>
      </c>
      <c r="AS165" s="34">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34" t="str">
        <f t="shared" si="40"/>
        <v/>
      </c>
      <c r="Q166" s="14" t="str">
        <f>IF(ISNA(VLOOKUP(P166,Lookup!$B$7:$C$160,2,0)),"",VLOOKUP(P166,Lookup!$B$7:$C$160,2,0))</f>
        <v/>
      </c>
      <c r="R166" s="34"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34" t="str">
        <f t="shared" si="53"/>
        <v xml:space="preserve"> </v>
      </c>
      <c r="AO166" s="34" t="str">
        <f t="shared" si="54"/>
        <v xml:space="preserve"> </v>
      </c>
      <c r="AP166" s="34" t="str">
        <f t="shared" si="55"/>
        <v xml:space="preserve"> </v>
      </c>
      <c r="AQ166" s="34" t="str">
        <f t="shared" si="56"/>
        <v xml:space="preserve"> </v>
      </c>
      <c r="AR166" s="22" t="str">
        <f t="shared" si="57"/>
        <v xml:space="preserve"> </v>
      </c>
      <c r="AS166" s="34">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34" t="str">
        <f t="shared" si="40"/>
        <v/>
      </c>
      <c r="Q167" s="14" t="str">
        <f>IF(ISNA(VLOOKUP(P167,Lookup!$B$7:$C$160,2,0)),"",VLOOKUP(P167,Lookup!$B$7:$C$160,2,0))</f>
        <v/>
      </c>
      <c r="R167" s="34"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34" t="str">
        <f t="shared" si="53"/>
        <v xml:space="preserve"> </v>
      </c>
      <c r="AO167" s="34" t="str">
        <f t="shared" si="54"/>
        <v xml:space="preserve"> </v>
      </c>
      <c r="AP167" s="34" t="str">
        <f t="shared" si="55"/>
        <v xml:space="preserve"> </v>
      </c>
      <c r="AQ167" s="34" t="str">
        <f t="shared" si="56"/>
        <v xml:space="preserve"> </v>
      </c>
      <c r="AR167" s="22" t="str">
        <f t="shared" si="57"/>
        <v xml:space="preserve"> </v>
      </c>
      <c r="AS167" s="34">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34" t="str">
        <f t="shared" si="40"/>
        <v/>
      </c>
      <c r="Q168" s="14" t="str">
        <f>IF(ISNA(VLOOKUP(P168,Lookup!$B$7:$C$160,2,0)),"",VLOOKUP(P168,Lookup!$B$7:$C$160,2,0))</f>
        <v/>
      </c>
      <c r="R168" s="34"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34" t="str">
        <f t="shared" si="53"/>
        <v xml:space="preserve"> </v>
      </c>
      <c r="AO168" s="34" t="str">
        <f t="shared" si="54"/>
        <v xml:space="preserve"> </v>
      </c>
      <c r="AP168" s="34" t="str">
        <f t="shared" si="55"/>
        <v xml:space="preserve"> </v>
      </c>
      <c r="AQ168" s="34" t="str">
        <f t="shared" si="56"/>
        <v xml:space="preserve"> </v>
      </c>
      <c r="AR168" s="22" t="str">
        <f t="shared" si="57"/>
        <v xml:space="preserve"> </v>
      </c>
      <c r="AS168" s="34">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34" t="str">
        <f t="shared" si="40"/>
        <v/>
      </c>
      <c r="Q169" s="14" t="str">
        <f>IF(ISNA(VLOOKUP(P169,Lookup!$B$7:$C$160,2,0)),"",VLOOKUP(P169,Lookup!$B$7:$C$160,2,0))</f>
        <v/>
      </c>
      <c r="R169" s="34"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34" t="str">
        <f t="shared" si="53"/>
        <v xml:space="preserve"> </v>
      </c>
      <c r="AO169" s="34" t="str">
        <f t="shared" si="54"/>
        <v xml:space="preserve"> </v>
      </c>
      <c r="AP169" s="34" t="str">
        <f t="shared" si="55"/>
        <v xml:space="preserve"> </v>
      </c>
      <c r="AQ169" s="34" t="str">
        <f t="shared" si="56"/>
        <v xml:space="preserve"> </v>
      </c>
      <c r="AR169" s="22" t="str">
        <f t="shared" si="57"/>
        <v xml:space="preserve"> </v>
      </c>
      <c r="AS169" s="34">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34" t="str">
        <f t="shared" si="40"/>
        <v/>
      </c>
      <c r="Q170" s="14" t="str">
        <f>IF(ISNA(VLOOKUP(P170,Lookup!$B$7:$C$160,2,0)),"",VLOOKUP(P170,Lookup!$B$7:$C$160,2,0))</f>
        <v/>
      </c>
      <c r="R170" s="34"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34" t="str">
        <f t="shared" si="53"/>
        <v xml:space="preserve"> </v>
      </c>
      <c r="AO170" s="34" t="str">
        <f t="shared" si="54"/>
        <v xml:space="preserve"> </v>
      </c>
      <c r="AP170" s="34" t="str">
        <f t="shared" si="55"/>
        <v xml:space="preserve"> </v>
      </c>
      <c r="AQ170" s="34" t="str">
        <f t="shared" si="56"/>
        <v xml:space="preserve"> </v>
      </c>
      <c r="AR170" s="22" t="str">
        <f t="shared" si="57"/>
        <v xml:space="preserve"> </v>
      </c>
      <c r="AS170" s="34">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34" t="str">
        <f t="shared" si="40"/>
        <v/>
      </c>
      <c r="Q171" s="14" t="str">
        <f>IF(ISNA(VLOOKUP(P171,Lookup!$B$7:$C$160,2,0)),"",VLOOKUP(P171,Lookup!$B$7:$C$160,2,0))</f>
        <v/>
      </c>
      <c r="R171" s="34"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34" t="str">
        <f t="shared" si="53"/>
        <v xml:space="preserve"> </v>
      </c>
      <c r="AO171" s="34" t="str">
        <f t="shared" si="54"/>
        <v xml:space="preserve"> </v>
      </c>
      <c r="AP171" s="34" t="str">
        <f t="shared" si="55"/>
        <v xml:space="preserve"> </v>
      </c>
      <c r="AQ171" s="34" t="str">
        <f t="shared" si="56"/>
        <v xml:space="preserve"> </v>
      </c>
      <c r="AR171" s="22" t="str">
        <f t="shared" si="57"/>
        <v xml:space="preserve"> </v>
      </c>
      <c r="AS171" s="34">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34" t="str">
        <f t="shared" si="40"/>
        <v/>
      </c>
      <c r="Q172" s="14" t="str">
        <f>IF(ISNA(VLOOKUP(P172,Lookup!$B$7:$C$160,2,0)),"",VLOOKUP(P172,Lookup!$B$7:$C$160,2,0))</f>
        <v/>
      </c>
      <c r="R172" s="34"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34" t="str">
        <f t="shared" si="53"/>
        <v xml:space="preserve"> </v>
      </c>
      <c r="AO172" s="34" t="str">
        <f t="shared" si="54"/>
        <v xml:space="preserve"> </v>
      </c>
      <c r="AP172" s="34" t="str">
        <f t="shared" si="55"/>
        <v xml:space="preserve"> </v>
      </c>
      <c r="AQ172" s="34" t="str">
        <f t="shared" si="56"/>
        <v xml:space="preserve"> </v>
      </c>
      <c r="AR172" s="22" t="str">
        <f t="shared" si="57"/>
        <v xml:space="preserve"> </v>
      </c>
      <c r="AS172" s="34">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34" t="str">
        <f t="shared" si="40"/>
        <v/>
      </c>
      <c r="Q173" s="14" t="str">
        <f>IF(ISNA(VLOOKUP(P173,Lookup!$B$7:$C$160,2,0)),"",VLOOKUP(P173,Lookup!$B$7:$C$160,2,0))</f>
        <v/>
      </c>
      <c r="R173" s="34"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34" t="str">
        <f t="shared" si="53"/>
        <v xml:space="preserve"> </v>
      </c>
      <c r="AO173" s="34" t="str">
        <f t="shared" si="54"/>
        <v xml:space="preserve"> </v>
      </c>
      <c r="AP173" s="34" t="str">
        <f t="shared" si="55"/>
        <v xml:space="preserve"> </v>
      </c>
      <c r="AQ173" s="34" t="str">
        <f t="shared" si="56"/>
        <v xml:space="preserve"> </v>
      </c>
      <c r="AR173" s="22" t="str">
        <f t="shared" si="57"/>
        <v xml:space="preserve"> </v>
      </c>
      <c r="AS173" s="34">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34" t="str">
        <f t="shared" si="40"/>
        <v/>
      </c>
      <c r="Q174" s="14" t="str">
        <f>IF(ISNA(VLOOKUP(P174,Lookup!$B$7:$C$160,2,0)),"",VLOOKUP(P174,Lookup!$B$7:$C$160,2,0))</f>
        <v/>
      </c>
      <c r="R174" s="34"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34" t="str">
        <f t="shared" si="53"/>
        <v xml:space="preserve"> </v>
      </c>
      <c r="AO174" s="34" t="str">
        <f t="shared" si="54"/>
        <v xml:space="preserve"> </v>
      </c>
      <c r="AP174" s="34" t="str">
        <f t="shared" si="55"/>
        <v xml:space="preserve"> </v>
      </c>
      <c r="AQ174" s="34" t="str">
        <f t="shared" si="56"/>
        <v xml:space="preserve"> </v>
      </c>
      <c r="AR174" s="22" t="str">
        <f t="shared" si="57"/>
        <v xml:space="preserve"> </v>
      </c>
      <c r="AS174" s="34">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34" t="str">
        <f t="shared" si="40"/>
        <v/>
      </c>
      <c r="Q175" s="14" t="str">
        <f>IF(ISNA(VLOOKUP(P175,Lookup!$B$7:$C$160,2,0)),"",VLOOKUP(P175,Lookup!$B$7:$C$160,2,0))</f>
        <v/>
      </c>
      <c r="R175" s="34"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34" t="str">
        <f t="shared" si="53"/>
        <v xml:space="preserve"> </v>
      </c>
      <c r="AO175" s="34" t="str">
        <f t="shared" si="54"/>
        <v xml:space="preserve"> </v>
      </c>
      <c r="AP175" s="34" t="str">
        <f t="shared" si="55"/>
        <v xml:space="preserve"> </v>
      </c>
      <c r="AQ175" s="34" t="str">
        <f t="shared" si="56"/>
        <v xml:space="preserve"> </v>
      </c>
      <c r="AR175" s="22" t="str">
        <f t="shared" si="57"/>
        <v xml:space="preserve"> </v>
      </c>
      <c r="AS175" s="34">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34" t="str">
        <f t="shared" si="40"/>
        <v/>
      </c>
      <c r="Q176" s="14" t="str">
        <f>IF(ISNA(VLOOKUP(P176,Lookup!$B$7:$C$160,2,0)),"",VLOOKUP(P176,Lookup!$B$7:$C$160,2,0))</f>
        <v/>
      </c>
      <c r="R176" s="34"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34" t="str">
        <f t="shared" si="53"/>
        <v xml:space="preserve"> </v>
      </c>
      <c r="AO176" s="34" t="str">
        <f t="shared" si="54"/>
        <v xml:space="preserve"> </v>
      </c>
      <c r="AP176" s="34" t="str">
        <f t="shared" si="55"/>
        <v xml:space="preserve"> </v>
      </c>
      <c r="AQ176" s="34" t="str">
        <f t="shared" si="56"/>
        <v xml:space="preserve"> </v>
      </c>
      <c r="AR176" s="22" t="str">
        <f t="shared" si="57"/>
        <v xml:space="preserve"> </v>
      </c>
      <c r="AS176" s="34">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34" t="str">
        <f t="shared" si="40"/>
        <v/>
      </c>
      <c r="Q177" s="14" t="str">
        <f>IF(ISNA(VLOOKUP(P177,Lookup!$B$7:$C$160,2,0)),"",VLOOKUP(P177,Lookup!$B$7:$C$160,2,0))</f>
        <v/>
      </c>
      <c r="R177" s="34"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34" t="str">
        <f t="shared" si="53"/>
        <v xml:space="preserve"> </v>
      </c>
      <c r="AO177" s="34" t="str">
        <f t="shared" si="54"/>
        <v xml:space="preserve"> </v>
      </c>
      <c r="AP177" s="34" t="str">
        <f t="shared" si="55"/>
        <v xml:space="preserve"> </v>
      </c>
      <c r="AQ177" s="34" t="str">
        <f t="shared" si="56"/>
        <v xml:space="preserve"> </v>
      </c>
      <c r="AR177" s="22" t="str">
        <f t="shared" si="57"/>
        <v xml:space="preserve"> </v>
      </c>
      <c r="AS177" s="34">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34" t="str">
        <f t="shared" si="40"/>
        <v/>
      </c>
      <c r="Q178" s="14" t="str">
        <f>IF(ISNA(VLOOKUP(P178,Lookup!$B$7:$C$160,2,0)),"",VLOOKUP(P178,Lookup!$B$7:$C$160,2,0))</f>
        <v/>
      </c>
      <c r="R178" s="34"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34" t="str">
        <f t="shared" si="53"/>
        <v xml:space="preserve"> </v>
      </c>
      <c r="AO178" s="34" t="str">
        <f t="shared" si="54"/>
        <v xml:space="preserve"> </v>
      </c>
      <c r="AP178" s="34" t="str">
        <f t="shared" si="55"/>
        <v xml:space="preserve"> </v>
      </c>
      <c r="AQ178" s="34" t="str">
        <f t="shared" si="56"/>
        <v xml:space="preserve"> </v>
      </c>
      <c r="AR178" s="22" t="str">
        <f t="shared" si="57"/>
        <v xml:space="preserve"> </v>
      </c>
      <c r="AS178" s="34">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34" t="str">
        <f t="shared" si="40"/>
        <v/>
      </c>
      <c r="Q179" s="14" t="str">
        <f>IF(ISNA(VLOOKUP(P179,Lookup!$B$7:$C$160,2,0)),"",VLOOKUP(P179,Lookup!$B$7:$C$160,2,0))</f>
        <v/>
      </c>
      <c r="R179" s="34"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34" t="str">
        <f t="shared" si="53"/>
        <v xml:space="preserve"> </v>
      </c>
      <c r="AO179" s="34" t="str">
        <f t="shared" si="54"/>
        <v xml:space="preserve"> </v>
      </c>
      <c r="AP179" s="34" t="str">
        <f t="shared" si="55"/>
        <v xml:space="preserve"> </v>
      </c>
      <c r="AQ179" s="34" t="str">
        <f t="shared" si="56"/>
        <v xml:space="preserve"> </v>
      </c>
      <c r="AR179" s="22" t="str">
        <f t="shared" si="57"/>
        <v xml:space="preserve"> </v>
      </c>
      <c r="AS179" s="34">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34" t="str">
        <f t="shared" si="40"/>
        <v/>
      </c>
      <c r="Q180" s="14" t="str">
        <f>IF(ISNA(VLOOKUP(P180,Lookup!$B$7:$C$160,2,0)),"",VLOOKUP(P180,Lookup!$B$7:$C$160,2,0))</f>
        <v/>
      </c>
      <c r="R180" s="34"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34" t="str">
        <f t="shared" si="53"/>
        <v xml:space="preserve"> </v>
      </c>
      <c r="AO180" s="34" t="str">
        <f t="shared" si="54"/>
        <v xml:space="preserve"> </v>
      </c>
      <c r="AP180" s="34" t="str">
        <f t="shared" si="55"/>
        <v xml:space="preserve"> </v>
      </c>
      <c r="AQ180" s="34" t="str">
        <f t="shared" si="56"/>
        <v xml:space="preserve"> </v>
      </c>
      <c r="AR180" s="22" t="str">
        <f t="shared" si="57"/>
        <v xml:space="preserve"> </v>
      </c>
      <c r="AS180" s="34">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34" t="str">
        <f t="shared" si="40"/>
        <v/>
      </c>
      <c r="Q181" s="14" t="str">
        <f>IF(ISNA(VLOOKUP(P181,Lookup!$B$7:$C$160,2,0)),"",VLOOKUP(P181,Lookup!$B$7:$C$160,2,0))</f>
        <v/>
      </c>
      <c r="R181" s="34"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34" t="str">
        <f t="shared" si="53"/>
        <v xml:space="preserve"> </v>
      </c>
      <c r="AO181" s="34" t="str">
        <f t="shared" si="54"/>
        <v xml:space="preserve"> </v>
      </c>
      <c r="AP181" s="34" t="str">
        <f t="shared" si="55"/>
        <v xml:space="preserve"> </v>
      </c>
      <c r="AQ181" s="34" t="str">
        <f t="shared" si="56"/>
        <v xml:space="preserve"> </v>
      </c>
      <c r="AR181" s="22" t="str">
        <f t="shared" si="57"/>
        <v xml:space="preserve"> </v>
      </c>
      <c r="AS181" s="34">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34" t="str">
        <f t="shared" si="40"/>
        <v/>
      </c>
      <c r="Q182" s="14" t="str">
        <f>IF(ISNA(VLOOKUP(P182,Lookup!$B$7:$C$160,2,0)),"",VLOOKUP(P182,Lookup!$B$7:$C$160,2,0))</f>
        <v/>
      </c>
      <c r="R182" s="34"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34" t="str">
        <f t="shared" si="53"/>
        <v xml:space="preserve"> </v>
      </c>
      <c r="AO182" s="34" t="str">
        <f t="shared" si="54"/>
        <v xml:space="preserve"> </v>
      </c>
      <c r="AP182" s="34" t="str">
        <f t="shared" si="55"/>
        <v xml:space="preserve"> </v>
      </c>
      <c r="AQ182" s="34" t="str">
        <f t="shared" si="56"/>
        <v xml:space="preserve"> </v>
      </c>
      <c r="AR182" s="22" t="str">
        <f t="shared" si="57"/>
        <v xml:space="preserve"> </v>
      </c>
      <c r="AS182" s="34">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34" t="str">
        <f t="shared" si="40"/>
        <v/>
      </c>
      <c r="Q183" s="14" t="str">
        <f>IF(ISNA(VLOOKUP(P183,Lookup!$B$7:$C$160,2,0)),"",VLOOKUP(P183,Lookup!$B$7:$C$160,2,0))</f>
        <v/>
      </c>
      <c r="R183" s="34"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34" t="str">
        <f t="shared" si="53"/>
        <v xml:space="preserve"> </v>
      </c>
      <c r="AO183" s="34" t="str">
        <f t="shared" si="54"/>
        <v xml:space="preserve"> </v>
      </c>
      <c r="AP183" s="34" t="str">
        <f t="shared" si="55"/>
        <v xml:space="preserve"> </v>
      </c>
      <c r="AQ183" s="34" t="str">
        <f t="shared" si="56"/>
        <v xml:space="preserve"> </v>
      </c>
      <c r="AR183" s="22" t="str">
        <f t="shared" si="57"/>
        <v xml:space="preserve"> </v>
      </c>
      <c r="AS183" s="34">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34" t="str">
        <f t="shared" si="40"/>
        <v/>
      </c>
      <c r="Q184" s="14" t="str">
        <f>IF(ISNA(VLOOKUP(P184,Lookup!$B$7:$C$160,2,0)),"",VLOOKUP(P184,Lookup!$B$7:$C$160,2,0))</f>
        <v/>
      </c>
      <c r="R184" s="34"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34" t="str">
        <f t="shared" si="53"/>
        <v xml:space="preserve"> </v>
      </c>
      <c r="AO184" s="34" t="str">
        <f t="shared" si="54"/>
        <v xml:space="preserve"> </v>
      </c>
      <c r="AP184" s="34" t="str">
        <f t="shared" si="55"/>
        <v xml:space="preserve"> </v>
      </c>
      <c r="AQ184" s="34" t="str">
        <f t="shared" si="56"/>
        <v xml:space="preserve"> </v>
      </c>
      <c r="AR184" s="22" t="str">
        <f t="shared" si="57"/>
        <v xml:space="preserve"> </v>
      </c>
      <c r="AS184" s="34">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34" t="str">
        <f t="shared" si="40"/>
        <v/>
      </c>
      <c r="Q185" s="14" t="str">
        <f>IF(ISNA(VLOOKUP(P185,Lookup!$B$7:$C$160,2,0)),"",VLOOKUP(P185,Lookup!$B$7:$C$160,2,0))</f>
        <v/>
      </c>
      <c r="R185" s="34"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34" t="str">
        <f t="shared" si="53"/>
        <v xml:space="preserve"> </v>
      </c>
      <c r="AO185" s="34" t="str">
        <f t="shared" si="54"/>
        <v xml:space="preserve"> </v>
      </c>
      <c r="AP185" s="34" t="str">
        <f t="shared" si="55"/>
        <v xml:space="preserve"> </v>
      </c>
      <c r="AQ185" s="34" t="str">
        <f t="shared" si="56"/>
        <v xml:space="preserve"> </v>
      </c>
      <c r="AR185" s="22" t="str">
        <f t="shared" si="57"/>
        <v xml:space="preserve"> </v>
      </c>
      <c r="AS185" s="34">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34" t="str">
        <f t="shared" si="40"/>
        <v/>
      </c>
      <c r="Q186" s="14" t="str">
        <f>IF(ISNA(VLOOKUP(P186,Lookup!$B$7:$C$160,2,0)),"",VLOOKUP(P186,Lookup!$B$7:$C$160,2,0))</f>
        <v/>
      </c>
      <c r="R186" s="34"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34" t="str">
        <f t="shared" si="53"/>
        <v xml:space="preserve"> </v>
      </c>
      <c r="AO186" s="34" t="str">
        <f t="shared" si="54"/>
        <v xml:space="preserve"> </v>
      </c>
      <c r="AP186" s="34" t="str">
        <f t="shared" si="55"/>
        <v xml:space="preserve"> </v>
      </c>
      <c r="AQ186" s="34" t="str">
        <f t="shared" si="56"/>
        <v xml:space="preserve"> </v>
      </c>
      <c r="AR186" s="22" t="str">
        <f t="shared" si="57"/>
        <v xml:space="preserve"> </v>
      </c>
      <c r="AS186" s="34">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34" t="str">
        <f t="shared" si="40"/>
        <v/>
      </c>
      <c r="P187" s="18"/>
      <c r="Q187" s="14" t="str">
        <f>IF(ISNA(VLOOKUP(P187,Lookup!$B$7:$C$160,2,0)),"",VLOOKUP(P187,Lookup!$B$7:$C$160,2,0))</f>
        <v/>
      </c>
      <c r="R187" s="34"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34" t="str">
        <f t="shared" si="53"/>
        <v xml:space="preserve"> </v>
      </c>
      <c r="AO187" s="34" t="str">
        <f t="shared" si="54"/>
        <v xml:space="preserve"> </v>
      </c>
      <c r="AP187" s="34" t="str">
        <f t="shared" si="55"/>
        <v xml:space="preserve"> </v>
      </c>
      <c r="AQ187" s="34" t="str">
        <f t="shared" si="56"/>
        <v xml:space="preserve"> </v>
      </c>
      <c r="AR187" s="22" t="str">
        <f t="shared" si="57"/>
        <v xml:space="preserve"> </v>
      </c>
      <c r="AS187" s="34">
        <f t="shared" si="58"/>
        <v>0</v>
      </c>
    </row>
    <row r="188" spans="2:45">
      <c r="B188" s="2">
        <v>27</v>
      </c>
      <c r="C188" s="14">
        <f t="shared" si="59"/>
        <v>178</v>
      </c>
      <c r="D188" s="18"/>
      <c r="E188" s="18"/>
      <c r="F188" s="18"/>
      <c r="G188" s="18"/>
      <c r="H188" s="18"/>
      <c r="J188" s="18"/>
      <c r="K188" s="14" t="str">
        <f>Magnetic!X188</f>
        <v/>
      </c>
      <c r="L188" s="14" t="str">
        <f>IF(ISNA(VLOOKUP(K188,Lookup!$F$7:$G$38,2,0)),"",VLOOKUP(K188,Lookup!$F$7:$G$38,2,0))</f>
        <v/>
      </c>
      <c r="N188" s="14" t="str">
        <f>IF(ISNA(VLOOKUP(M188,Lookup!$B$7:$C$160,2,0)),"",VLOOKUP(M188,Lookup!$B$7:$C$160,2,0))</f>
        <v/>
      </c>
      <c r="O188" s="34" t="str">
        <f t="shared" si="40"/>
        <v/>
      </c>
      <c r="P188" s="18"/>
      <c r="Q188" s="14" t="str">
        <f>IF(ISNA(VLOOKUP(P188,Lookup!$B$7:$C$160,2,0)),"",VLOOKUP(P188,Lookup!$B$7:$C$160,2,0))</f>
        <v/>
      </c>
      <c r="R188" s="34" t="str">
        <f t="shared" si="41"/>
        <v/>
      </c>
      <c r="S188" s="18"/>
      <c r="T188" s="18"/>
      <c r="V188" s="18"/>
      <c r="W188" s="18"/>
      <c r="X188" s="18"/>
      <c r="Y188" s="18"/>
      <c r="Z188" s="18"/>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34" t="str">
        <f t="shared" si="53"/>
        <v xml:space="preserve"> </v>
      </c>
      <c r="AO188" s="34" t="str">
        <f t="shared" si="54"/>
        <v xml:space="preserve"> </v>
      </c>
      <c r="AP188" s="34" t="str">
        <f t="shared" si="55"/>
        <v xml:space="preserve"> </v>
      </c>
      <c r="AQ188" s="34" t="str">
        <f t="shared" si="56"/>
        <v xml:space="preserve"> </v>
      </c>
      <c r="AR188" s="22" t="str">
        <f t="shared" si="57"/>
        <v xml:space="preserve"> </v>
      </c>
      <c r="AS188" s="34">
        <f t="shared" si="58"/>
        <v>0</v>
      </c>
    </row>
    <row r="189" spans="2:45">
      <c r="B189" s="2">
        <v>28</v>
      </c>
      <c r="C189" s="14">
        <f t="shared" si="59"/>
        <v>179</v>
      </c>
      <c r="D189" s="18">
        <v>58</v>
      </c>
      <c r="E189" s="18">
        <v>54</v>
      </c>
      <c r="F189" s="18">
        <v>7</v>
      </c>
      <c r="G189" s="18">
        <v>56</v>
      </c>
      <c r="H189" s="18" t="s">
        <v>42</v>
      </c>
      <c r="I189" s="2" t="s">
        <v>137</v>
      </c>
      <c r="J189" s="18" t="s">
        <v>141</v>
      </c>
      <c r="K189" s="14" t="str">
        <f>Magnetic!X189</f>
        <v>E</v>
      </c>
      <c r="L189" s="14" t="str">
        <f>IF(ISNA(VLOOKUP(K189,Lookup!$F$7:$G$38,2,0)),"",VLOOKUP(K189,Lookup!$F$7:$G$38,2,0))</f>
        <v>E</v>
      </c>
      <c r="M189" s="2" t="s">
        <v>165</v>
      </c>
      <c r="N189" s="14">
        <f>IF(ISNA(VLOOKUP(M189,Lookup!$B$7:$C$160,2,0)),"",VLOOKUP(M189,Lookup!$B$7:$C$160,2,0))</f>
        <v>8</v>
      </c>
      <c r="O189" s="34">
        <f t="shared" si="40"/>
        <v>8</v>
      </c>
      <c r="P189" s="18" t="s">
        <v>165</v>
      </c>
      <c r="Q189" s="14">
        <f>IF(ISNA(VLOOKUP(P189,Lookup!$B$7:$C$160,2,0)),"",VLOOKUP(P189,Lookup!$B$7:$C$160,2,0))</f>
        <v>8</v>
      </c>
      <c r="R189" s="34">
        <f t="shared" si="41"/>
        <v>8</v>
      </c>
      <c r="S189" s="18" t="s">
        <v>193</v>
      </c>
      <c r="T189" s="18">
        <v>137</v>
      </c>
      <c r="U189" s="18"/>
      <c r="V189" s="18"/>
      <c r="W189" s="18"/>
      <c r="X189" s="18"/>
      <c r="Y189" s="18"/>
      <c r="Z189" s="35" t="s">
        <v>407</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f t="shared" si="48"/>
        <v>1</v>
      </c>
      <c r="AI189" s="21" t="str">
        <f t="shared" si="49"/>
        <v xml:space="preserve"> </v>
      </c>
      <c r="AJ189" s="21" t="str">
        <f t="shared" si="50"/>
        <v xml:space="preserve"> </v>
      </c>
      <c r="AK189" s="21" t="str">
        <f t="shared" si="51"/>
        <v xml:space="preserve"> </v>
      </c>
      <c r="AL189" s="21" t="str">
        <f t="shared" si="52"/>
        <v xml:space="preserve"> </v>
      </c>
      <c r="AN189" s="34" t="str">
        <f t="shared" si="53"/>
        <v xml:space="preserve"> </v>
      </c>
      <c r="AO189" s="34">
        <f t="shared" si="54"/>
        <v>1</v>
      </c>
      <c r="AP189" s="34" t="str">
        <f t="shared" si="55"/>
        <v xml:space="preserve"> </v>
      </c>
      <c r="AQ189" s="34" t="str">
        <f t="shared" si="56"/>
        <v xml:space="preserve"> </v>
      </c>
      <c r="AR189" s="22" t="str">
        <f t="shared" si="57"/>
        <v xml:space="preserve"> </v>
      </c>
      <c r="AS189" s="34">
        <f t="shared" si="58"/>
        <v>0</v>
      </c>
    </row>
    <row r="190" spans="2:45">
      <c r="B190" s="2">
        <v>29</v>
      </c>
      <c r="C190" s="14">
        <f t="shared" si="59"/>
        <v>180</v>
      </c>
      <c r="D190" s="18">
        <v>58</v>
      </c>
      <c r="E190" s="18">
        <v>29</v>
      </c>
      <c r="F190" s="18">
        <v>11</v>
      </c>
      <c r="G190" s="18">
        <v>17</v>
      </c>
      <c r="H190" s="18" t="s">
        <v>42</v>
      </c>
      <c r="I190" s="2" t="s">
        <v>137</v>
      </c>
      <c r="J190" s="18" t="s">
        <v>142</v>
      </c>
      <c r="K190" s="14" t="str">
        <f>Magnetic!X190</f>
        <v>NbW</v>
      </c>
      <c r="L190" s="14" t="str">
        <f>IF(ISNA(VLOOKUP(K190,Lookup!$F$7:$G$38,2,0)),"",VLOOKUP(K190,Lookup!$F$7:$G$38,2,0))</f>
        <v>N</v>
      </c>
      <c r="M190" s="2" t="s">
        <v>166</v>
      </c>
      <c r="N190" s="14">
        <f>IF(ISNA(VLOOKUP(M190,Lookup!$B$7:$C$160,2,0)),"",VLOOKUP(M190,Lookup!$B$7:$C$160,2,0))</f>
        <v>4</v>
      </c>
      <c r="O190" s="34">
        <f t="shared" si="40"/>
        <v>4</v>
      </c>
      <c r="P190" s="18" t="s">
        <v>166</v>
      </c>
      <c r="Q190" s="14">
        <f>IF(ISNA(VLOOKUP(P190,Lookup!$B$7:$C$160,2,0)),"",VLOOKUP(P190,Lookup!$B$7:$C$160,2,0))</f>
        <v>4</v>
      </c>
      <c r="R190" s="34">
        <f t="shared" si="41"/>
        <v>4</v>
      </c>
      <c r="S190" s="18" t="s">
        <v>194</v>
      </c>
      <c r="T190" s="18">
        <v>106</v>
      </c>
      <c r="U190" s="18">
        <v>1</v>
      </c>
      <c r="V190" s="18"/>
      <c r="W190" s="18"/>
      <c r="X190" s="18"/>
      <c r="Y190" s="18"/>
      <c r="Z190" s="35" t="s">
        <v>407</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34">
        <f t="shared" si="53"/>
        <v>1</v>
      </c>
      <c r="AO190" s="34" t="str">
        <f t="shared" si="54"/>
        <v xml:space="preserve"> </v>
      </c>
      <c r="AP190" s="34" t="str">
        <f t="shared" si="55"/>
        <v xml:space="preserve"> </v>
      </c>
      <c r="AQ190" s="34" t="str">
        <f t="shared" si="56"/>
        <v xml:space="preserve"> </v>
      </c>
      <c r="AR190" s="22" t="str">
        <f t="shared" si="57"/>
        <v xml:space="preserve"> </v>
      </c>
      <c r="AS190" s="34">
        <f t="shared" si="58"/>
        <v>0</v>
      </c>
    </row>
    <row r="191" spans="2:45">
      <c r="B191" s="2">
        <v>30</v>
      </c>
      <c r="C191" s="14">
        <f t="shared" si="59"/>
        <v>181</v>
      </c>
      <c r="D191" s="18">
        <v>56</v>
      </c>
      <c r="E191" s="18">
        <v>48</v>
      </c>
      <c r="F191" s="18">
        <v>12</v>
      </c>
      <c r="G191" s="18">
        <v>33</v>
      </c>
      <c r="H191" s="18" t="s">
        <v>42</v>
      </c>
      <c r="I191" s="2" t="s">
        <v>137</v>
      </c>
      <c r="J191" s="18" t="s">
        <v>143</v>
      </c>
      <c r="K191" s="14" t="str">
        <f>Magnetic!X191</f>
        <v>NWbN</v>
      </c>
      <c r="L191" s="14" t="str">
        <f>IF(ISNA(VLOOKUP(K191,Lookup!$F$7:$G$38,2,0)),"",VLOOKUP(K191,Lookup!$F$7:$G$38,2,0))</f>
        <v>N</v>
      </c>
      <c r="M191" s="2" t="s">
        <v>165</v>
      </c>
      <c r="N191" s="14">
        <f>IF(ISNA(VLOOKUP(M191,Lookup!$B$7:$C$160,2,0)),"",VLOOKUP(M191,Lookup!$B$7:$C$160,2,0))</f>
        <v>8</v>
      </c>
      <c r="O191" s="34">
        <f t="shared" si="40"/>
        <v>8</v>
      </c>
      <c r="P191" s="18" t="s">
        <v>165</v>
      </c>
      <c r="Q191" s="14">
        <f>IF(ISNA(VLOOKUP(P191,Lookup!$B$7:$C$160,2,0)),"",VLOOKUP(P191,Lookup!$B$7:$C$160,2,0))</f>
        <v>8</v>
      </c>
      <c r="R191" s="34">
        <f t="shared" si="41"/>
        <v>8</v>
      </c>
      <c r="S191" s="18" t="s">
        <v>193</v>
      </c>
      <c r="T191" s="18">
        <v>105</v>
      </c>
      <c r="U191" s="18"/>
      <c r="V191" s="18"/>
      <c r="W191" s="18"/>
      <c r="X191" s="18"/>
      <c r="Y191" s="18"/>
      <c r="Z191" s="35" t="s">
        <v>407</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f t="shared" si="48"/>
        <v>1</v>
      </c>
      <c r="AI191" s="21" t="str">
        <f t="shared" si="49"/>
        <v xml:space="preserve"> </v>
      </c>
      <c r="AJ191" s="21" t="str">
        <f t="shared" si="50"/>
        <v xml:space="preserve"> </v>
      </c>
      <c r="AK191" s="21" t="str">
        <f t="shared" si="51"/>
        <v xml:space="preserve"> </v>
      </c>
      <c r="AL191" s="21" t="str">
        <f t="shared" si="52"/>
        <v xml:space="preserve"> </v>
      </c>
      <c r="AN191" s="34">
        <f t="shared" si="53"/>
        <v>1</v>
      </c>
      <c r="AO191" s="34" t="str">
        <f t="shared" si="54"/>
        <v xml:space="preserve"> </v>
      </c>
      <c r="AP191" s="34" t="str">
        <f t="shared" si="55"/>
        <v xml:space="preserve"> </v>
      </c>
      <c r="AQ191" s="34" t="str">
        <f t="shared" si="56"/>
        <v xml:space="preserve"> </v>
      </c>
      <c r="AR191" s="22" t="str">
        <f t="shared" si="57"/>
        <v xml:space="preserve"> </v>
      </c>
      <c r="AS191" s="34">
        <f t="shared" si="58"/>
        <v>0</v>
      </c>
    </row>
    <row r="192" spans="2:45">
      <c r="B192" s="20">
        <v>37073</v>
      </c>
      <c r="C192" s="14">
        <f t="shared" si="59"/>
        <v>182</v>
      </c>
      <c r="D192" s="18">
        <v>55</v>
      </c>
      <c r="E192" s="18">
        <v>31</v>
      </c>
      <c r="F192" s="18">
        <v>13</v>
      </c>
      <c r="G192" s="18">
        <v>26</v>
      </c>
      <c r="H192" s="18" t="s">
        <v>42</v>
      </c>
      <c r="I192" s="2" t="s">
        <v>137</v>
      </c>
      <c r="J192" s="18" t="s">
        <v>144</v>
      </c>
      <c r="K192" s="14" t="str">
        <f>Magnetic!X192</f>
        <v>NNW</v>
      </c>
      <c r="L192" s="14" t="str">
        <f>IF(ISNA(VLOOKUP(K192,Lookup!$F$7:$G$38,2,0)),"",VLOOKUP(K192,Lookup!$F$7:$G$38,2,0))</f>
        <v>N</v>
      </c>
      <c r="M192" s="2" t="s">
        <v>174</v>
      </c>
      <c r="N192" s="14" t="str">
        <f>IF(ISNA(VLOOKUP(M192,Lookup!$B$7:$C$160,2,0)),"",VLOOKUP(M192,Lookup!$B$7:$C$160,2,0))</f>
        <v/>
      </c>
      <c r="O192" s="34" t="str">
        <f t="shared" si="40"/>
        <v/>
      </c>
      <c r="P192" s="18" t="s">
        <v>165</v>
      </c>
      <c r="Q192" s="14">
        <f>IF(ISNA(VLOOKUP(P192,Lookup!$B$7:$C$160,2,0)),"",VLOOKUP(P192,Lookup!$B$7:$C$160,2,0))</f>
        <v>8</v>
      </c>
      <c r="R192" s="34">
        <f t="shared" si="41"/>
        <v>8</v>
      </c>
      <c r="S192" s="18" t="s">
        <v>193</v>
      </c>
      <c r="T192" s="18">
        <v>81</v>
      </c>
      <c r="U192" s="18">
        <v>1</v>
      </c>
      <c r="V192" s="18"/>
      <c r="W192" s="18">
        <v>1</v>
      </c>
      <c r="X192" s="18"/>
      <c r="Y192" s="18"/>
      <c r="Z192" s="35" t="s">
        <v>407</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f t="shared" si="48"/>
        <v>1</v>
      </c>
      <c r="AI192" s="21" t="str">
        <f t="shared" si="49"/>
        <v xml:space="preserve"> </v>
      </c>
      <c r="AJ192" s="21" t="str">
        <f t="shared" si="50"/>
        <v xml:space="preserve"> </v>
      </c>
      <c r="AK192" s="21" t="str">
        <f t="shared" si="51"/>
        <v xml:space="preserve"> </v>
      </c>
      <c r="AL192" s="21" t="str">
        <f t="shared" si="52"/>
        <v xml:space="preserve"> </v>
      </c>
      <c r="AN192" s="34">
        <f t="shared" si="53"/>
        <v>1</v>
      </c>
      <c r="AO192" s="34" t="str">
        <f t="shared" si="54"/>
        <v xml:space="preserve"> </v>
      </c>
      <c r="AP192" s="34" t="str">
        <f t="shared" si="55"/>
        <v xml:space="preserve"> </v>
      </c>
      <c r="AQ192" s="34" t="str">
        <f t="shared" si="56"/>
        <v xml:space="preserve"> </v>
      </c>
      <c r="AR192" s="22" t="str">
        <f t="shared" si="57"/>
        <v xml:space="preserve"> </v>
      </c>
      <c r="AS192" s="34">
        <f t="shared" si="58"/>
        <v>0</v>
      </c>
    </row>
    <row r="193" spans="2:45">
      <c r="B193" s="2">
        <v>2</v>
      </c>
      <c r="C193" s="14">
        <f t="shared" si="59"/>
        <v>183</v>
      </c>
      <c r="D193" s="18">
        <v>56</v>
      </c>
      <c r="E193" s="18">
        <v>32</v>
      </c>
      <c r="F193" s="18">
        <v>13</v>
      </c>
      <c r="G193" s="18">
        <v>58</v>
      </c>
      <c r="H193" s="18" t="s">
        <v>42</v>
      </c>
      <c r="I193" s="2" t="s">
        <v>137</v>
      </c>
      <c r="J193" s="18" t="s">
        <v>142</v>
      </c>
      <c r="K193" s="14" t="str">
        <f>Magnetic!X193</f>
        <v>NbW</v>
      </c>
      <c r="L193" s="14" t="str">
        <f>IF(ISNA(VLOOKUP(K193,Lookup!$F$7:$G$38,2,0)),"",VLOOKUP(K193,Lookup!$F$7:$G$38,2,0))</f>
        <v>N</v>
      </c>
      <c r="M193" s="2" t="s">
        <v>165</v>
      </c>
      <c r="N193" s="14">
        <f>IF(ISNA(VLOOKUP(M193,Lookup!$B$7:$C$160,2,0)),"",VLOOKUP(M193,Lookup!$B$7:$C$160,2,0))</f>
        <v>8</v>
      </c>
      <c r="O193" s="34">
        <f t="shared" si="40"/>
        <v>8</v>
      </c>
      <c r="P193" s="18" t="s">
        <v>165</v>
      </c>
      <c r="Q193" s="14">
        <f>IF(ISNA(VLOOKUP(P193,Lookup!$B$7:$C$160,2,0)),"",VLOOKUP(P193,Lookup!$B$7:$C$160,2,0))</f>
        <v>8</v>
      </c>
      <c r="R193" s="34">
        <f t="shared" si="41"/>
        <v>8</v>
      </c>
      <c r="S193" s="18" t="s">
        <v>195</v>
      </c>
      <c r="T193" s="18">
        <v>62</v>
      </c>
      <c r="U193" s="18">
        <v>1</v>
      </c>
      <c r="V193" s="18"/>
      <c r="W193" s="18">
        <v>1</v>
      </c>
      <c r="X193" s="18" t="s">
        <v>177</v>
      </c>
      <c r="Y193" s="18"/>
      <c r="Z193" s="35" t="s">
        <v>407</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34">
        <f t="shared" si="53"/>
        <v>1</v>
      </c>
      <c r="AO193" s="34" t="str">
        <f t="shared" si="54"/>
        <v xml:space="preserve"> </v>
      </c>
      <c r="AP193" s="34" t="str">
        <f t="shared" si="55"/>
        <v xml:space="preserve"> </v>
      </c>
      <c r="AQ193" s="34" t="str">
        <f t="shared" si="56"/>
        <v xml:space="preserve"> </v>
      </c>
      <c r="AR193" s="22" t="str">
        <f t="shared" si="57"/>
        <v xml:space="preserve"> </v>
      </c>
      <c r="AS193" s="34">
        <f t="shared" si="58"/>
        <v>0</v>
      </c>
    </row>
    <row r="194" spans="2:45">
      <c r="B194" s="2">
        <v>3</v>
      </c>
      <c r="C194" s="14">
        <f t="shared" si="59"/>
        <v>184</v>
      </c>
      <c r="D194" s="18">
        <v>57</v>
      </c>
      <c r="E194" s="18">
        <v>31</v>
      </c>
      <c r="F194" s="18">
        <v>14</v>
      </c>
      <c r="G194" s="18">
        <v>3</v>
      </c>
      <c r="H194" s="18" t="s">
        <v>42</v>
      </c>
      <c r="I194" s="2" t="s">
        <v>137</v>
      </c>
      <c r="J194" s="18" t="s">
        <v>145</v>
      </c>
      <c r="K194" s="14" t="str">
        <f>Magnetic!X194</f>
        <v>NW</v>
      </c>
      <c r="L194" s="14" t="str">
        <f>IF(ISNA(VLOOKUP(K194,Lookup!$F$7:$G$38,2,0)),"",VLOOKUP(K194,Lookup!$F$7:$G$38,2,0))</f>
        <v>W</v>
      </c>
      <c r="M194" s="2" t="s">
        <v>167</v>
      </c>
      <c r="N194" s="14">
        <f>IF(ISNA(VLOOKUP(M194,Lookup!$B$7:$C$160,2,0)),"",VLOOKUP(M194,Lookup!$B$7:$C$160,2,0))</f>
        <v>9</v>
      </c>
      <c r="O194" s="34">
        <f t="shared" si="40"/>
        <v>9</v>
      </c>
      <c r="P194" s="18" t="s">
        <v>167</v>
      </c>
      <c r="Q194" s="14">
        <f>IF(ISNA(VLOOKUP(P194,Lookup!$B$7:$C$160,2,0)),"",VLOOKUP(P194,Lookup!$B$7:$C$160,2,0))</f>
        <v>9</v>
      </c>
      <c r="R194" s="34">
        <f t="shared" si="41"/>
        <v>9</v>
      </c>
      <c r="S194" s="18" t="s">
        <v>193</v>
      </c>
      <c r="T194" s="18">
        <v>60</v>
      </c>
      <c r="U194" s="18"/>
      <c r="V194" s="18"/>
      <c r="W194" s="18">
        <v>1</v>
      </c>
      <c r="X194" s="18" t="s">
        <v>178</v>
      </c>
      <c r="Y194" s="18"/>
      <c r="Z194" s="35" t="s">
        <v>407</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f t="shared" si="49"/>
        <v>1</v>
      </c>
      <c r="AJ194" s="21" t="str">
        <f t="shared" si="50"/>
        <v xml:space="preserve"> </v>
      </c>
      <c r="AK194" s="21" t="str">
        <f t="shared" si="51"/>
        <v xml:space="preserve"> </v>
      </c>
      <c r="AL194" s="21" t="str">
        <f t="shared" si="52"/>
        <v xml:space="preserve"> </v>
      </c>
      <c r="AN194" s="34" t="str">
        <f t="shared" si="53"/>
        <v xml:space="preserve"> </v>
      </c>
      <c r="AO194" s="34" t="str">
        <f t="shared" si="54"/>
        <v xml:space="preserve"> </v>
      </c>
      <c r="AP194" s="34" t="str">
        <f t="shared" si="55"/>
        <v xml:space="preserve"> </v>
      </c>
      <c r="AQ194" s="34">
        <f t="shared" si="56"/>
        <v>1</v>
      </c>
      <c r="AR194" s="22" t="str">
        <f t="shared" si="57"/>
        <v xml:space="preserve"> </v>
      </c>
      <c r="AS194" s="34">
        <f t="shared" si="58"/>
        <v>1</v>
      </c>
    </row>
    <row r="195" spans="2:45">
      <c r="B195" s="2">
        <v>4</v>
      </c>
      <c r="C195" s="14">
        <f t="shared" si="59"/>
        <v>185</v>
      </c>
      <c r="D195" s="18">
        <v>58</v>
      </c>
      <c r="E195" s="18">
        <v>14</v>
      </c>
      <c r="F195" s="18"/>
      <c r="G195" s="18"/>
      <c r="H195" s="18"/>
      <c r="I195" s="2" t="s">
        <v>137</v>
      </c>
      <c r="J195" s="18" t="s">
        <v>146</v>
      </c>
      <c r="K195" s="14" t="str">
        <f>Magnetic!X195</f>
        <v>NEbE</v>
      </c>
      <c r="L195" s="14" t="str">
        <f>IF(ISNA(VLOOKUP(K195,Lookup!$F$7:$G$38,2,0)),"",VLOOKUP(K195,Lookup!$F$7:$G$38,2,0))</f>
        <v>E</v>
      </c>
      <c r="M195" s="2" t="s">
        <v>167</v>
      </c>
      <c r="N195" s="14">
        <f>IF(ISNA(VLOOKUP(M195,Lookup!$B$7:$C$160,2,0)),"",VLOOKUP(M195,Lookup!$B$7:$C$160,2,0))</f>
        <v>9</v>
      </c>
      <c r="O195" s="34">
        <f t="shared" si="40"/>
        <v>9</v>
      </c>
      <c r="P195" s="18" t="s">
        <v>167</v>
      </c>
      <c r="Q195" s="14">
        <f>IF(ISNA(VLOOKUP(P195,Lookup!$B$7:$C$160,2,0)),"",VLOOKUP(P195,Lookup!$B$7:$C$160,2,0))</f>
        <v>9</v>
      </c>
      <c r="R195" s="34">
        <f t="shared" si="41"/>
        <v>9</v>
      </c>
      <c r="S195" s="18" t="s">
        <v>195</v>
      </c>
      <c r="T195" s="18">
        <v>50</v>
      </c>
      <c r="U195" s="18">
        <v>1</v>
      </c>
      <c r="V195" s="18"/>
      <c r="W195" s="18"/>
      <c r="X195" s="18" t="s">
        <v>179</v>
      </c>
      <c r="Y195" s="18"/>
      <c r="Z195" s="35" t="s">
        <v>407</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f t="shared" si="49"/>
        <v>1</v>
      </c>
      <c r="AJ195" s="21" t="str">
        <f t="shared" si="50"/>
        <v xml:space="preserve"> </v>
      </c>
      <c r="AK195" s="21" t="str">
        <f t="shared" si="51"/>
        <v xml:space="preserve"> </v>
      </c>
      <c r="AL195" s="21" t="str">
        <f t="shared" si="52"/>
        <v xml:space="preserve"> </v>
      </c>
      <c r="AN195" s="34" t="str">
        <f t="shared" si="53"/>
        <v xml:space="preserve"> </v>
      </c>
      <c r="AO195" s="34">
        <f t="shared" si="54"/>
        <v>1</v>
      </c>
      <c r="AP195" s="34" t="str">
        <f t="shared" si="55"/>
        <v xml:space="preserve"> </v>
      </c>
      <c r="AQ195" s="34" t="str">
        <f t="shared" si="56"/>
        <v xml:space="preserve"> </v>
      </c>
      <c r="AR195" s="22" t="str">
        <f t="shared" si="57"/>
        <v xml:space="preserve"> </v>
      </c>
      <c r="AS195" s="34">
        <f t="shared" si="58"/>
        <v>1</v>
      </c>
    </row>
    <row r="196" spans="2:45">
      <c r="B196" s="2">
        <v>5</v>
      </c>
      <c r="C196" s="14">
        <f t="shared" si="59"/>
        <v>186</v>
      </c>
      <c r="D196" s="18">
        <v>58</v>
      </c>
      <c r="E196" s="18">
        <v>10</v>
      </c>
      <c r="F196" s="18">
        <v>13</v>
      </c>
      <c r="G196" s="18">
        <v>8</v>
      </c>
      <c r="H196" s="18" t="s">
        <v>42</v>
      </c>
      <c r="I196" s="2" t="s">
        <v>137</v>
      </c>
      <c r="J196" s="18" t="s">
        <v>147</v>
      </c>
      <c r="K196" s="14" t="str">
        <f>Magnetic!X196</f>
        <v>Variable</v>
      </c>
      <c r="L196" s="14" t="str">
        <f>IF(ISNA(VLOOKUP(K196,Lookup!$F$7:$G$38,2,0)),"",VLOOKUP(K196,Lookup!$F$7:$G$38,2,0))</f>
        <v/>
      </c>
      <c r="M196" s="2" t="s">
        <v>166</v>
      </c>
      <c r="N196" s="14">
        <f>IF(ISNA(VLOOKUP(M196,Lookup!$B$7:$C$160,2,0)),"",VLOOKUP(M196,Lookup!$B$7:$C$160,2,0))</f>
        <v>4</v>
      </c>
      <c r="O196" s="34">
        <f t="shared" si="40"/>
        <v>4</v>
      </c>
      <c r="P196" s="18" t="s">
        <v>167</v>
      </c>
      <c r="Q196" s="14">
        <f>IF(ISNA(VLOOKUP(P196,Lookup!$B$7:$C$160,2,0)),"",VLOOKUP(P196,Lookup!$B$7:$C$160,2,0))</f>
        <v>9</v>
      </c>
      <c r="R196" s="34">
        <f t="shared" si="41"/>
        <v>9</v>
      </c>
      <c r="S196" s="18" t="s">
        <v>196</v>
      </c>
      <c r="T196" s="18">
        <v>6</v>
      </c>
      <c r="U196" s="18"/>
      <c r="V196" s="18"/>
      <c r="W196" s="18"/>
      <c r="X196" s="18"/>
      <c r="Y196" s="18"/>
      <c r="Z196" s="35" t="s">
        <v>407</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f t="shared" si="49"/>
        <v>1</v>
      </c>
      <c r="AJ196" s="21" t="str">
        <f t="shared" si="50"/>
        <v xml:space="preserve"> </v>
      </c>
      <c r="AK196" s="21" t="str">
        <f t="shared" si="51"/>
        <v xml:space="preserve"> </v>
      </c>
      <c r="AL196" s="21" t="str">
        <f t="shared" si="52"/>
        <v xml:space="preserve"> </v>
      </c>
      <c r="AN196" s="34" t="str">
        <f t="shared" si="53"/>
        <v xml:space="preserve"> </v>
      </c>
      <c r="AO196" s="34" t="str">
        <f t="shared" si="54"/>
        <v xml:space="preserve"> </v>
      </c>
      <c r="AP196" s="34" t="str">
        <f t="shared" si="55"/>
        <v xml:space="preserve"> </v>
      </c>
      <c r="AQ196" s="34" t="str">
        <f t="shared" si="56"/>
        <v xml:space="preserve"> </v>
      </c>
      <c r="AR196" s="22" t="str">
        <f t="shared" si="57"/>
        <v xml:space="preserve"> </v>
      </c>
      <c r="AS196" s="34">
        <f t="shared" si="58"/>
        <v>1</v>
      </c>
    </row>
    <row r="197" spans="2:45">
      <c r="B197" s="2">
        <v>6</v>
      </c>
      <c r="C197" s="14">
        <f t="shared" si="59"/>
        <v>187</v>
      </c>
      <c r="D197" s="18">
        <v>58</v>
      </c>
      <c r="E197" s="18">
        <v>5</v>
      </c>
      <c r="F197" s="18">
        <v>14</v>
      </c>
      <c r="G197" s="18">
        <v>45</v>
      </c>
      <c r="H197" s="18" t="s">
        <v>42</v>
      </c>
      <c r="I197" s="2" t="s">
        <v>137</v>
      </c>
      <c r="J197" s="18" t="s">
        <v>148</v>
      </c>
      <c r="K197" s="14" t="str">
        <f>Magnetic!X197</f>
        <v>NWbW</v>
      </c>
      <c r="L197" s="14" t="str">
        <f>IF(ISNA(VLOOKUP(K197,Lookup!$F$7:$G$38,2,0)),"",VLOOKUP(K197,Lookup!$F$7:$G$38,2,0))</f>
        <v>W</v>
      </c>
      <c r="M197" s="2" t="s">
        <v>166</v>
      </c>
      <c r="N197" s="14">
        <f>IF(ISNA(VLOOKUP(M197,Lookup!$B$7:$C$160,2,0)),"",VLOOKUP(M197,Lookup!$B$7:$C$160,2,0))</f>
        <v>4</v>
      </c>
      <c r="O197" s="34">
        <f t="shared" si="40"/>
        <v>4</v>
      </c>
      <c r="P197" s="18" t="s">
        <v>165</v>
      </c>
      <c r="Q197" s="14">
        <f>IF(ISNA(VLOOKUP(P197,Lookup!$B$7:$C$160,2,0)),"",VLOOKUP(P197,Lookup!$B$7:$C$160,2,0))</f>
        <v>8</v>
      </c>
      <c r="R197" s="34">
        <f t="shared" si="41"/>
        <v>8</v>
      </c>
      <c r="S197" s="18" t="s">
        <v>193</v>
      </c>
      <c r="T197" s="18">
        <v>68</v>
      </c>
      <c r="U197" s="18"/>
      <c r="V197" s="18"/>
      <c r="W197" s="18"/>
      <c r="X197" s="18" t="s">
        <v>180</v>
      </c>
      <c r="Y197" s="18"/>
      <c r="Z197" s="35" t="s">
        <v>407</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f t="shared" si="48"/>
        <v>1</v>
      </c>
      <c r="AI197" s="21" t="str">
        <f t="shared" si="49"/>
        <v xml:space="preserve"> </v>
      </c>
      <c r="AJ197" s="21" t="str">
        <f t="shared" si="50"/>
        <v xml:space="preserve"> </v>
      </c>
      <c r="AK197" s="21" t="str">
        <f t="shared" si="51"/>
        <v xml:space="preserve"> </v>
      </c>
      <c r="AL197" s="21" t="str">
        <f t="shared" si="52"/>
        <v xml:space="preserve"> </v>
      </c>
      <c r="AN197" s="34" t="str">
        <f t="shared" si="53"/>
        <v xml:space="preserve"> </v>
      </c>
      <c r="AO197" s="34" t="str">
        <f t="shared" si="54"/>
        <v xml:space="preserve"> </v>
      </c>
      <c r="AP197" s="34" t="str">
        <f t="shared" si="55"/>
        <v xml:space="preserve"> </v>
      </c>
      <c r="AQ197" s="34">
        <f t="shared" si="56"/>
        <v>1</v>
      </c>
      <c r="AR197" s="22" t="str">
        <f t="shared" si="57"/>
        <v xml:space="preserve"> </v>
      </c>
      <c r="AS197" s="34">
        <f t="shared" si="58"/>
        <v>0</v>
      </c>
    </row>
    <row r="198" spans="2:45">
      <c r="B198" s="2">
        <v>7</v>
      </c>
      <c r="C198" s="14">
        <f t="shared" si="59"/>
        <v>188</v>
      </c>
      <c r="D198" s="18">
        <v>59</v>
      </c>
      <c r="E198" s="18">
        <v>9</v>
      </c>
      <c r="F198" s="18">
        <v>17</v>
      </c>
      <c r="G198" s="18">
        <v>32</v>
      </c>
      <c r="H198" s="18" t="s">
        <v>42</v>
      </c>
      <c r="I198" s="2" t="s">
        <v>137</v>
      </c>
      <c r="J198" s="18" t="s">
        <v>149</v>
      </c>
      <c r="K198" s="14" t="str">
        <f>Magnetic!X198</f>
        <v>SSE</v>
      </c>
      <c r="L198" s="14" t="str">
        <f>IF(ISNA(VLOOKUP(K198,Lookup!$F$7:$G$38,2,0)),"",VLOOKUP(K198,Lookup!$F$7:$G$38,2,0))</f>
        <v>S</v>
      </c>
      <c r="M198" s="2" t="s">
        <v>165</v>
      </c>
      <c r="N198" s="14">
        <f>IF(ISNA(VLOOKUP(M198,Lookup!$B$7:$C$160,2,0)),"",VLOOKUP(M198,Lookup!$B$7:$C$160,2,0))</f>
        <v>8</v>
      </c>
      <c r="O198" s="34">
        <f t="shared" si="40"/>
        <v>8</v>
      </c>
      <c r="P198" s="18" t="s">
        <v>165</v>
      </c>
      <c r="Q198" s="14">
        <f>IF(ISNA(VLOOKUP(P198,Lookup!$B$7:$C$160,2,0)),"",VLOOKUP(P198,Lookup!$B$7:$C$160,2,0))</f>
        <v>8</v>
      </c>
      <c r="R198" s="34">
        <f t="shared" si="41"/>
        <v>8</v>
      </c>
      <c r="S198" s="18" t="s">
        <v>197</v>
      </c>
      <c r="T198" s="18">
        <v>87</v>
      </c>
      <c r="U198" s="18">
        <v>1</v>
      </c>
      <c r="V198" s="18"/>
      <c r="W198" s="18">
        <v>1</v>
      </c>
      <c r="X198" s="18"/>
      <c r="Y198" s="18"/>
      <c r="Z198" s="35" t="s">
        <v>407</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34" t="str">
        <f t="shared" si="53"/>
        <v xml:space="preserve"> </v>
      </c>
      <c r="AO198" s="34" t="str">
        <f t="shared" si="54"/>
        <v xml:space="preserve"> </v>
      </c>
      <c r="AP198" s="34">
        <f t="shared" si="55"/>
        <v>1</v>
      </c>
      <c r="AQ198" s="34" t="str">
        <f t="shared" si="56"/>
        <v xml:space="preserve"> </v>
      </c>
      <c r="AR198" s="22" t="str">
        <f t="shared" si="57"/>
        <v xml:space="preserve"> </v>
      </c>
      <c r="AS198" s="34">
        <f t="shared" si="58"/>
        <v>0</v>
      </c>
    </row>
    <row r="199" spans="2:45" ht="33.75" customHeight="1">
      <c r="B199" s="2">
        <v>8</v>
      </c>
      <c r="C199" s="14">
        <f t="shared" si="59"/>
        <v>189</v>
      </c>
      <c r="D199" s="18">
        <v>58</v>
      </c>
      <c r="E199" s="18">
        <v>50</v>
      </c>
      <c r="F199" s="18">
        <v>21</v>
      </c>
      <c r="G199" s="18">
        <v>12</v>
      </c>
      <c r="H199" s="18" t="s">
        <v>42</v>
      </c>
      <c r="I199" s="2" t="s">
        <v>137</v>
      </c>
      <c r="J199" s="18" t="s">
        <v>41</v>
      </c>
      <c r="K199" s="14" t="str">
        <f>Magnetic!X199</f>
        <v>SSW</v>
      </c>
      <c r="L199" s="14" t="str">
        <f>IF(ISNA(VLOOKUP(K199,Lookup!$F$7:$G$38,2,0)),"",VLOOKUP(K199,Lookup!$F$7:$G$38,2,0))</f>
        <v>S</v>
      </c>
      <c r="M199" s="2" t="s">
        <v>198</v>
      </c>
      <c r="N199" s="14" t="str">
        <f>IF(ISNA(VLOOKUP(M199,Lookup!$B$7:$C$160,2,0)),"",VLOOKUP(M199,Lookup!$B$7:$C$160,2,0))</f>
        <v/>
      </c>
      <c r="O199" s="34" t="str">
        <f t="shared" si="40"/>
        <v/>
      </c>
      <c r="P199" s="18" t="s">
        <v>165</v>
      </c>
      <c r="Q199" s="14">
        <f>IF(ISNA(VLOOKUP(P199,Lookup!$B$7:$C$160,2,0)),"",VLOOKUP(P199,Lookup!$B$7:$C$160,2,0))</f>
        <v>8</v>
      </c>
      <c r="R199" s="34">
        <f t="shared" si="41"/>
        <v>8</v>
      </c>
      <c r="S199" s="18" t="s">
        <v>197</v>
      </c>
      <c r="T199" s="18">
        <v>114</v>
      </c>
      <c r="U199" s="18">
        <v>1</v>
      </c>
      <c r="V199" s="18"/>
      <c r="W199" s="18">
        <v>1</v>
      </c>
      <c r="X199" s="18"/>
      <c r="Y199" s="18"/>
      <c r="Z199" s="35" t="s">
        <v>407</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f t="shared" si="48"/>
        <v>1</v>
      </c>
      <c r="AI199" s="21" t="str">
        <f t="shared" si="49"/>
        <v xml:space="preserve"> </v>
      </c>
      <c r="AJ199" s="21" t="str">
        <f t="shared" si="50"/>
        <v xml:space="preserve"> </v>
      </c>
      <c r="AK199" s="21" t="str">
        <f t="shared" si="51"/>
        <v xml:space="preserve"> </v>
      </c>
      <c r="AL199" s="21" t="str">
        <f t="shared" si="52"/>
        <v xml:space="preserve"> </v>
      </c>
      <c r="AN199" s="34" t="str">
        <f t="shared" si="53"/>
        <v xml:space="preserve"> </v>
      </c>
      <c r="AO199" s="34" t="str">
        <f t="shared" si="54"/>
        <v xml:space="preserve"> </v>
      </c>
      <c r="AP199" s="34">
        <f t="shared" si="55"/>
        <v>1</v>
      </c>
      <c r="AQ199" s="34" t="str">
        <f t="shared" si="56"/>
        <v xml:space="preserve"> </v>
      </c>
      <c r="AR199" s="22" t="str">
        <f t="shared" si="57"/>
        <v xml:space="preserve"> </v>
      </c>
      <c r="AS199" s="34">
        <f t="shared" si="58"/>
        <v>0</v>
      </c>
    </row>
    <row r="200" spans="2:45">
      <c r="B200" s="2">
        <v>9</v>
      </c>
      <c r="C200" s="14">
        <f t="shared" si="59"/>
        <v>190</v>
      </c>
      <c r="D200" s="18">
        <v>58</v>
      </c>
      <c r="E200" s="18">
        <v>20</v>
      </c>
      <c r="F200" s="18">
        <v>25</v>
      </c>
      <c r="G200" s="18">
        <v>23</v>
      </c>
      <c r="H200" s="18" t="s">
        <v>42</v>
      </c>
      <c r="I200" s="2" t="s">
        <v>137</v>
      </c>
      <c r="J200" s="18" t="s">
        <v>150</v>
      </c>
      <c r="K200" s="14" t="str">
        <f>Magnetic!X200</f>
        <v>NE</v>
      </c>
      <c r="L200" s="14" t="str">
        <f>IF(ISNA(VLOOKUP(K200,Lookup!$F$7:$G$38,2,0)),"",VLOOKUP(K200,Lookup!$F$7:$G$38,2,0))</f>
        <v>N</v>
      </c>
      <c r="M200" s="2" t="s">
        <v>165</v>
      </c>
      <c r="N200" s="14">
        <f>IF(ISNA(VLOOKUP(M200,Lookup!$B$7:$C$160,2,0)),"",VLOOKUP(M200,Lookup!$B$7:$C$160,2,0))</f>
        <v>8</v>
      </c>
      <c r="O200" s="34">
        <f t="shared" si="40"/>
        <v>8</v>
      </c>
      <c r="P200" s="18" t="s">
        <v>165</v>
      </c>
      <c r="Q200" s="14">
        <f>IF(ISNA(VLOOKUP(P200,Lookup!$B$7:$C$160,2,0)),"",VLOOKUP(P200,Lookup!$B$7:$C$160,2,0))</f>
        <v>8</v>
      </c>
      <c r="R200" s="34">
        <f t="shared" si="41"/>
        <v>8</v>
      </c>
      <c r="S200" s="2" t="s">
        <v>197</v>
      </c>
      <c r="T200" s="18">
        <v>132</v>
      </c>
      <c r="U200" s="18">
        <v>1</v>
      </c>
      <c r="V200" s="18"/>
      <c r="W200" s="18"/>
      <c r="X200" s="18" t="s">
        <v>181</v>
      </c>
      <c r="Y200" s="18"/>
      <c r="Z200" s="35" t="s">
        <v>407</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34">
        <f t="shared" si="53"/>
        <v>1</v>
      </c>
      <c r="AO200" s="34" t="str">
        <f t="shared" si="54"/>
        <v xml:space="preserve"> </v>
      </c>
      <c r="AP200" s="34" t="str">
        <f t="shared" si="55"/>
        <v xml:space="preserve"> </v>
      </c>
      <c r="AQ200" s="34" t="str">
        <f t="shared" si="56"/>
        <v xml:space="preserve"> </v>
      </c>
      <c r="AR200" s="22" t="str">
        <f t="shared" si="57"/>
        <v xml:space="preserve"> </v>
      </c>
      <c r="AS200" s="34">
        <f t="shared" si="58"/>
        <v>0</v>
      </c>
    </row>
    <row r="201" spans="2:45">
      <c r="B201" s="2">
        <v>10</v>
      </c>
      <c r="C201" s="14">
        <f t="shared" si="59"/>
        <v>191</v>
      </c>
      <c r="D201" s="18">
        <v>57</v>
      </c>
      <c r="E201" s="18">
        <v>47</v>
      </c>
      <c r="F201" s="18">
        <v>28</v>
      </c>
      <c r="G201" s="18">
        <v>35</v>
      </c>
      <c r="H201" s="18" t="s">
        <v>42</v>
      </c>
      <c r="I201" s="2" t="s">
        <v>137</v>
      </c>
      <c r="J201" s="18" t="s">
        <v>151</v>
      </c>
      <c r="K201" s="14" t="str">
        <f>Magnetic!X201</f>
        <v>NbE</v>
      </c>
      <c r="L201" s="14" t="str">
        <f>IF(ISNA(VLOOKUP(K201,Lookup!$F$7:$G$38,2,0)),"",VLOOKUP(K201,Lookup!$F$7:$G$38,2,0))</f>
        <v>N</v>
      </c>
      <c r="M201" s="2" t="s">
        <v>166</v>
      </c>
      <c r="N201" s="14">
        <f>IF(ISNA(VLOOKUP(M201,Lookup!$B$7:$C$160,2,0)),"",VLOOKUP(M201,Lookup!$B$7:$C$160,2,0))</f>
        <v>4</v>
      </c>
      <c r="O201" s="34">
        <f t="shared" si="40"/>
        <v>4</v>
      </c>
      <c r="P201" s="18" t="s">
        <v>167</v>
      </c>
      <c r="Q201" s="14">
        <f>IF(ISNA(VLOOKUP(P201,Lookup!$B$7:$C$160,2,0)),"",VLOOKUP(P201,Lookup!$B$7:$C$160,2,0))</f>
        <v>9</v>
      </c>
      <c r="R201" s="34">
        <f t="shared" si="41"/>
        <v>9</v>
      </c>
      <c r="S201" s="18" t="s">
        <v>199</v>
      </c>
      <c r="T201" s="18">
        <v>107</v>
      </c>
      <c r="U201" s="18"/>
      <c r="V201" s="18"/>
      <c r="W201" s="18">
        <v>1</v>
      </c>
      <c r="X201" s="18"/>
      <c r="Y201" s="18"/>
      <c r="Z201" s="35" t="s">
        <v>407</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f t="shared" si="49"/>
        <v>1</v>
      </c>
      <c r="AJ201" s="21" t="str">
        <f t="shared" si="50"/>
        <v xml:space="preserve"> </v>
      </c>
      <c r="AK201" s="21" t="str">
        <f t="shared" si="51"/>
        <v xml:space="preserve"> </v>
      </c>
      <c r="AL201" s="21" t="str">
        <f t="shared" si="52"/>
        <v xml:space="preserve"> </v>
      </c>
      <c r="AN201" s="34">
        <f t="shared" si="53"/>
        <v>1</v>
      </c>
      <c r="AO201" s="34" t="str">
        <f t="shared" si="54"/>
        <v xml:space="preserve"> </v>
      </c>
      <c r="AP201" s="34" t="str">
        <f t="shared" si="55"/>
        <v xml:space="preserve"> </v>
      </c>
      <c r="AQ201" s="34" t="str">
        <f t="shared" si="56"/>
        <v xml:space="preserve"> </v>
      </c>
      <c r="AR201" s="22" t="str">
        <f t="shared" si="57"/>
        <v xml:space="preserve"> </v>
      </c>
      <c r="AS201" s="34">
        <f t="shared" si="58"/>
        <v>1</v>
      </c>
    </row>
    <row r="202" spans="2:45">
      <c r="B202" s="2">
        <v>11</v>
      </c>
      <c r="C202" s="14">
        <f t="shared" si="59"/>
        <v>192</v>
      </c>
      <c r="D202" s="18">
        <v>56</v>
      </c>
      <c r="E202" s="18">
        <v>35</v>
      </c>
      <c r="F202" s="18">
        <v>30</v>
      </c>
      <c r="G202" s="18">
        <v>13</v>
      </c>
      <c r="H202" s="18" t="s">
        <v>42</v>
      </c>
      <c r="I202" s="2" t="s">
        <v>137</v>
      </c>
      <c r="J202" s="18" t="s">
        <v>152</v>
      </c>
      <c r="K202" s="14" t="str">
        <f>Magnetic!X202</f>
        <v>N</v>
      </c>
      <c r="L202" s="14" t="str">
        <f>IF(ISNA(VLOOKUP(K202,Lookup!$F$7:$G$38,2,0)),"",VLOOKUP(K202,Lookup!$F$7:$G$38,2,0))</f>
        <v>N</v>
      </c>
      <c r="M202" s="2" t="s">
        <v>166</v>
      </c>
      <c r="N202" s="14">
        <f>IF(ISNA(VLOOKUP(M202,Lookup!$B$7:$C$160,2,0)),"",VLOOKUP(M202,Lookup!$B$7:$C$160,2,0))</f>
        <v>4</v>
      </c>
      <c r="O202" s="34">
        <f t="shared" si="40"/>
        <v>4</v>
      </c>
      <c r="P202" s="18" t="s">
        <v>165</v>
      </c>
      <c r="Q202" s="14">
        <f>IF(ISNA(VLOOKUP(P202,Lookup!$B$7:$C$160,2,0)),"",VLOOKUP(P202,Lookup!$B$7:$C$160,2,0))</f>
        <v>8</v>
      </c>
      <c r="R202" s="34">
        <f t="shared" si="41"/>
        <v>8</v>
      </c>
      <c r="S202" s="18" t="s">
        <v>199</v>
      </c>
      <c r="T202" s="18">
        <v>81</v>
      </c>
      <c r="U202" s="18"/>
      <c r="V202" s="18"/>
      <c r="W202" s="18"/>
      <c r="X202" s="18"/>
      <c r="Y202" s="18"/>
      <c r="Z202" s="35" t="s">
        <v>407</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f t="shared" si="48"/>
        <v>1</v>
      </c>
      <c r="AI202" s="21" t="str">
        <f t="shared" si="49"/>
        <v xml:space="preserve"> </v>
      </c>
      <c r="AJ202" s="21" t="str">
        <f t="shared" si="50"/>
        <v xml:space="preserve"> </v>
      </c>
      <c r="AK202" s="21" t="str">
        <f t="shared" si="51"/>
        <v xml:space="preserve"> </v>
      </c>
      <c r="AL202" s="21" t="str">
        <f t="shared" si="52"/>
        <v xml:space="preserve"> </v>
      </c>
      <c r="AN202" s="34">
        <f t="shared" si="53"/>
        <v>1</v>
      </c>
      <c r="AO202" s="34" t="str">
        <f t="shared" si="54"/>
        <v xml:space="preserve"> </v>
      </c>
      <c r="AP202" s="34" t="str">
        <f t="shared" si="55"/>
        <v xml:space="preserve"> </v>
      </c>
      <c r="AQ202" s="34" t="str">
        <f t="shared" si="56"/>
        <v xml:space="preserve"> </v>
      </c>
      <c r="AR202" s="22" t="str">
        <f t="shared" si="57"/>
        <v xml:space="preserve"> </v>
      </c>
      <c r="AS202" s="34">
        <f t="shared" si="58"/>
        <v>0</v>
      </c>
    </row>
    <row r="203" spans="2:45">
      <c r="B203" s="2">
        <v>12</v>
      </c>
      <c r="C203" s="14">
        <f t="shared" si="59"/>
        <v>193</v>
      </c>
      <c r="D203" s="18">
        <v>56</v>
      </c>
      <c r="E203" s="18">
        <v>22</v>
      </c>
      <c r="F203" s="18">
        <v>32</v>
      </c>
      <c r="G203" s="18">
        <v>29</v>
      </c>
      <c r="H203" s="18" t="s">
        <v>42</v>
      </c>
      <c r="I203" s="2" t="s">
        <v>137</v>
      </c>
      <c r="J203" s="18" t="s">
        <v>153</v>
      </c>
      <c r="K203" s="14" t="str">
        <f>Magnetic!X203</f>
        <v>EbS</v>
      </c>
      <c r="L203" s="14" t="str">
        <f>IF(ISNA(VLOOKUP(K203,Lookup!$F$7:$G$38,2,0)),"",VLOOKUP(K203,Lookup!$F$7:$G$38,2,0))</f>
        <v>E</v>
      </c>
      <c r="M203" s="2" t="s">
        <v>174</v>
      </c>
      <c r="N203" s="14" t="str">
        <f>IF(ISNA(VLOOKUP(M203,Lookup!$B$7:$C$160,2,0)),"",VLOOKUP(M203,Lookup!$B$7:$C$160,2,0))</f>
        <v/>
      </c>
      <c r="O203" s="34" t="str">
        <f t="shared" si="40"/>
        <v/>
      </c>
      <c r="P203" s="18" t="s">
        <v>168</v>
      </c>
      <c r="Q203" s="14" t="str">
        <f>IF(ISNA(VLOOKUP(P203,Lookup!$B$7:$C$160,2,0)),"",VLOOKUP(P203,Lookup!$B$7:$C$160,2,0))</f>
        <v/>
      </c>
      <c r="R203" s="34" t="str">
        <f t="shared" si="41"/>
        <v/>
      </c>
      <c r="S203" s="18" t="s">
        <v>199</v>
      </c>
      <c r="T203" s="18">
        <v>76</v>
      </c>
      <c r="U203" s="18"/>
      <c r="V203" s="18"/>
      <c r="W203" s="18">
        <v>1</v>
      </c>
      <c r="X203" s="18"/>
      <c r="Y203" s="18"/>
      <c r="Z203" s="35" t="s">
        <v>407</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34" t="str">
        <f t="shared" si="53"/>
        <v xml:space="preserve"> </v>
      </c>
      <c r="AO203" s="34">
        <f t="shared" si="54"/>
        <v>1</v>
      </c>
      <c r="AP203" s="34" t="str">
        <f t="shared" si="55"/>
        <v xml:space="preserve"> </v>
      </c>
      <c r="AQ203" s="34" t="str">
        <f t="shared" si="56"/>
        <v xml:space="preserve"> </v>
      </c>
      <c r="AR203" s="22" t="str">
        <f t="shared" si="57"/>
        <v xml:space="preserve"> </v>
      </c>
      <c r="AS203" s="34">
        <f t="shared" si="58"/>
        <v>0</v>
      </c>
    </row>
    <row r="204" spans="2:45">
      <c r="B204" s="2">
        <v>13</v>
      </c>
      <c r="C204" s="14">
        <f t="shared" si="59"/>
        <v>194</v>
      </c>
      <c r="D204" s="18">
        <v>56</v>
      </c>
      <c r="E204" s="18">
        <v>54</v>
      </c>
      <c r="F204" s="18">
        <v>35</v>
      </c>
      <c r="G204" s="18">
        <v>34</v>
      </c>
      <c r="H204" s="18" t="s">
        <v>42</v>
      </c>
      <c r="I204" s="2" t="s">
        <v>137</v>
      </c>
      <c r="J204" s="18" t="s">
        <v>149</v>
      </c>
      <c r="K204" s="14" t="str">
        <f>Magnetic!X204</f>
        <v>SSE</v>
      </c>
      <c r="L204" s="14" t="str">
        <f>IF(ISNA(VLOOKUP(K204,Lookup!$F$7:$G$38,2,0)),"",VLOOKUP(K204,Lookup!$F$7:$G$38,2,0))</f>
        <v>S</v>
      </c>
      <c r="M204" s="2" t="s">
        <v>169</v>
      </c>
      <c r="N204" s="14">
        <f>IF(ISNA(VLOOKUP(M204,Lookup!$B$7:$C$160,2,0)),"",VLOOKUP(M204,Lookup!$B$7:$C$160,2,0))</f>
        <v>5</v>
      </c>
      <c r="O204" s="34">
        <f t="shared" ref="O204:O267" si="60">N204</f>
        <v>5</v>
      </c>
      <c r="P204" s="18" t="s">
        <v>169</v>
      </c>
      <c r="Q204" s="14">
        <f>IF(ISNA(VLOOKUP(P204,Lookup!$B$7:$C$160,2,0)),"",VLOOKUP(P204,Lookup!$B$7:$C$160,2,0))</f>
        <v>5</v>
      </c>
      <c r="R204" s="34">
        <f t="shared" ref="R204:R267" si="61">Q204</f>
        <v>5</v>
      </c>
      <c r="S204" s="18" t="s">
        <v>195</v>
      </c>
      <c r="T204" s="18">
        <v>117</v>
      </c>
      <c r="U204" s="18"/>
      <c r="V204" s="18"/>
      <c r="W204" s="18"/>
      <c r="X204" s="18"/>
      <c r="Y204" s="18"/>
      <c r="Z204" s="35" t="s">
        <v>407</v>
      </c>
      <c r="AB204" s="21" t="str">
        <f t="shared" ref="AB204:AB267" si="62">IF($Q204=0,1," ")</f>
        <v xml:space="preserve"> </v>
      </c>
      <c r="AC204" s="21" t="str">
        <f t="shared" ref="AC204:AC267" si="63">IF($Q204=2,1," ")</f>
        <v xml:space="preserve"> </v>
      </c>
      <c r="AD204" s="21" t="str">
        <f t="shared" ref="AD204:AD267" si="64">IF($Q204=4,1," ")</f>
        <v xml:space="preserve"> </v>
      </c>
      <c r="AE204" s="21">
        <f t="shared" ref="AE204:AE267" si="65">IF($Q204=5,1," ")</f>
        <v>1</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34" t="str">
        <f t="shared" ref="AN204:AN267" si="73">IF(L204="N",1," ")</f>
        <v xml:space="preserve"> </v>
      </c>
      <c r="AO204" s="34" t="str">
        <f t="shared" ref="AO204:AO267" si="74">IF(L204="E",1," ")</f>
        <v xml:space="preserve"> </v>
      </c>
      <c r="AP204" s="34">
        <f t="shared" ref="AP204:AP267" si="75">IF(L204="S",1," ")</f>
        <v>1</v>
      </c>
      <c r="AQ204" s="34" t="str">
        <f t="shared" ref="AQ204:AQ267" si="76">IF(L204="W",1," ")</f>
        <v xml:space="preserve"> </v>
      </c>
      <c r="AR204" s="22" t="str">
        <f t="shared" ref="AR204:AR267" si="77">IF($K204=-99,1," ")</f>
        <v xml:space="preserve"> </v>
      </c>
      <c r="AS204" s="34">
        <f t="shared" ref="AS204:AS267" si="78">SUM(AI204:AK204)</f>
        <v>0</v>
      </c>
    </row>
    <row r="205" spans="2:45">
      <c r="B205" s="2">
        <v>14</v>
      </c>
      <c r="C205" s="14">
        <f t="shared" ref="C205:C268" si="79">C204+1</f>
        <v>195</v>
      </c>
      <c r="D205" s="18">
        <v>57</v>
      </c>
      <c r="E205" s="18">
        <v>37</v>
      </c>
      <c r="F205" s="18">
        <v>40</v>
      </c>
      <c r="G205" s="18">
        <v>50</v>
      </c>
      <c r="H205" s="18" t="s">
        <v>42</v>
      </c>
      <c r="I205" s="2" t="s">
        <v>137</v>
      </c>
      <c r="J205" s="18" t="s">
        <v>149</v>
      </c>
      <c r="K205" s="14" t="str">
        <f>Magnetic!X205</f>
        <v>SSE</v>
      </c>
      <c r="L205" s="14" t="str">
        <f>IF(ISNA(VLOOKUP(K205,Lookup!$F$7:$G$38,2,0)),"",VLOOKUP(K205,Lookup!$F$7:$G$38,2,0))</f>
        <v>S</v>
      </c>
      <c r="M205" s="2" t="s">
        <v>167</v>
      </c>
      <c r="N205" s="14">
        <f>IF(ISNA(VLOOKUP(M205,Lookup!$B$7:$C$160,2,0)),"",VLOOKUP(M205,Lookup!$B$7:$C$160,2,0))</f>
        <v>9</v>
      </c>
      <c r="O205" s="34">
        <f t="shared" si="60"/>
        <v>9</v>
      </c>
      <c r="P205" s="18" t="s">
        <v>167</v>
      </c>
      <c r="Q205" s="14">
        <f>IF(ISNA(VLOOKUP(P205,Lookup!$B$7:$C$160,2,0)),"",VLOOKUP(P205,Lookup!$B$7:$C$160,2,0))</f>
        <v>9</v>
      </c>
      <c r="R205" s="34">
        <f t="shared" si="61"/>
        <v>9</v>
      </c>
      <c r="S205" s="18" t="s">
        <v>197</v>
      </c>
      <c r="T205" s="18">
        <v>168</v>
      </c>
      <c r="U205" s="18"/>
      <c r="V205" s="18"/>
      <c r="W205" s="18">
        <v>1</v>
      </c>
      <c r="X205" s="18"/>
      <c r="Y205" s="18"/>
      <c r="Z205" s="35" t="s">
        <v>407</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f t="shared" si="69"/>
        <v>1</v>
      </c>
      <c r="AJ205" s="21" t="str">
        <f t="shared" si="70"/>
        <v xml:space="preserve"> </v>
      </c>
      <c r="AK205" s="21" t="str">
        <f t="shared" si="71"/>
        <v xml:space="preserve"> </v>
      </c>
      <c r="AL205" s="21" t="str">
        <f t="shared" si="72"/>
        <v xml:space="preserve"> </v>
      </c>
      <c r="AN205" s="34" t="str">
        <f t="shared" si="73"/>
        <v xml:space="preserve"> </v>
      </c>
      <c r="AO205" s="34" t="str">
        <f t="shared" si="74"/>
        <v xml:space="preserve"> </v>
      </c>
      <c r="AP205" s="34">
        <f t="shared" si="75"/>
        <v>1</v>
      </c>
      <c r="AQ205" s="34" t="str">
        <f t="shared" si="76"/>
        <v xml:space="preserve"> </v>
      </c>
      <c r="AR205" s="22" t="str">
        <f t="shared" si="77"/>
        <v xml:space="preserve"> </v>
      </c>
      <c r="AS205" s="34">
        <f t="shared" si="78"/>
        <v>1</v>
      </c>
    </row>
    <row r="206" spans="2:45">
      <c r="B206" s="2">
        <v>15</v>
      </c>
      <c r="C206" s="14">
        <f t="shared" si="79"/>
        <v>196</v>
      </c>
      <c r="D206" s="18">
        <v>57</v>
      </c>
      <c r="E206" s="18">
        <v>27</v>
      </c>
      <c r="F206" s="18">
        <v>43</v>
      </c>
      <c r="G206" s="18">
        <v>28</v>
      </c>
      <c r="H206" s="18" t="s">
        <v>42</v>
      </c>
      <c r="I206" s="2" t="s">
        <v>137</v>
      </c>
      <c r="J206" s="18" t="s">
        <v>147</v>
      </c>
      <c r="K206" s="14" t="str">
        <f>Magnetic!X206</f>
        <v>Variable</v>
      </c>
      <c r="L206" s="14" t="str">
        <f>IF(ISNA(VLOOKUP(K206,Lookup!$F$7:$G$38,2,0)),"",VLOOKUP(K206,Lookup!$F$7:$G$38,2,0))</f>
        <v/>
      </c>
      <c r="M206" s="2" t="s">
        <v>200</v>
      </c>
      <c r="N206" s="14">
        <f>IF(ISNA(VLOOKUP(M206,Lookup!$B$7:$C$160,2,0)),"",VLOOKUP(M206,Lookup!$B$7:$C$160,2,0))</f>
        <v>0</v>
      </c>
      <c r="O206" s="34">
        <f t="shared" si="60"/>
        <v>0</v>
      </c>
      <c r="P206" s="18" t="s">
        <v>165</v>
      </c>
      <c r="Q206" s="14">
        <f>IF(ISNA(VLOOKUP(P206,Lookup!$B$7:$C$160,2,0)),"",VLOOKUP(P206,Lookup!$B$7:$C$160,2,0))</f>
        <v>8</v>
      </c>
      <c r="R206" s="34">
        <f t="shared" si="61"/>
        <v>8</v>
      </c>
      <c r="S206" s="18" t="s">
        <v>196</v>
      </c>
      <c r="T206" s="18">
        <v>83</v>
      </c>
      <c r="U206" s="18">
        <v>1</v>
      </c>
      <c r="V206" s="18"/>
      <c r="W206" s="18">
        <v>1</v>
      </c>
      <c r="X206" s="18"/>
      <c r="Y206" s="18"/>
      <c r="Z206" s="35" t="s">
        <v>407</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34" t="str">
        <f t="shared" si="73"/>
        <v xml:space="preserve"> </v>
      </c>
      <c r="AO206" s="34" t="str">
        <f t="shared" si="74"/>
        <v xml:space="preserve"> </v>
      </c>
      <c r="AP206" s="34" t="str">
        <f t="shared" si="75"/>
        <v xml:space="preserve"> </v>
      </c>
      <c r="AQ206" s="34" t="str">
        <f t="shared" si="76"/>
        <v xml:space="preserve"> </v>
      </c>
      <c r="AR206" s="22" t="str">
        <f t="shared" si="77"/>
        <v xml:space="preserve"> </v>
      </c>
      <c r="AS206" s="34">
        <f t="shared" si="78"/>
        <v>0</v>
      </c>
    </row>
    <row r="207" spans="2:45">
      <c r="B207" s="2">
        <v>16</v>
      </c>
      <c r="C207" s="14">
        <f t="shared" si="79"/>
        <v>197</v>
      </c>
      <c r="D207" s="18">
        <v>58</v>
      </c>
      <c r="E207" s="18">
        <v>13</v>
      </c>
      <c r="F207" s="18">
        <v>46</v>
      </c>
      <c r="G207" s="18">
        <v>58</v>
      </c>
      <c r="H207" s="18" t="s">
        <v>42</v>
      </c>
      <c r="I207" s="2" t="s">
        <v>137</v>
      </c>
      <c r="J207" s="18" t="s">
        <v>154</v>
      </c>
      <c r="K207" s="14" t="str">
        <f>Magnetic!X207</f>
        <v>SE</v>
      </c>
      <c r="L207" s="14" t="str">
        <f>IF(ISNA(VLOOKUP(K207,Lookup!$F$7:$G$38,2,0)),"",VLOOKUP(K207,Lookup!$F$7:$G$38,2,0))</f>
        <v>E</v>
      </c>
      <c r="M207" s="2" t="s">
        <v>169</v>
      </c>
      <c r="N207" s="14">
        <f>IF(ISNA(VLOOKUP(M207,Lookup!$B$7:$C$160,2,0)),"",VLOOKUP(M207,Lookup!$B$7:$C$160,2,0))</f>
        <v>5</v>
      </c>
      <c r="O207" s="34">
        <f t="shared" si="60"/>
        <v>5</v>
      </c>
      <c r="P207" s="18" t="s">
        <v>169</v>
      </c>
      <c r="Q207" s="14">
        <f>IF(ISNA(VLOOKUP(P207,Lookup!$B$7:$C$160,2,0)),"",VLOOKUP(P207,Lookup!$B$7:$C$160,2,0))</f>
        <v>5</v>
      </c>
      <c r="R207" s="34">
        <f t="shared" si="61"/>
        <v>5</v>
      </c>
      <c r="S207" s="18" t="s">
        <v>195</v>
      </c>
      <c r="T207" s="18">
        <v>121</v>
      </c>
      <c r="U207" s="18"/>
      <c r="V207" s="18"/>
      <c r="W207" s="18">
        <v>1</v>
      </c>
      <c r="X207" s="18"/>
      <c r="Y207" s="18"/>
      <c r="Z207" s="35" t="s">
        <v>408</v>
      </c>
      <c r="AB207" s="21" t="str">
        <f t="shared" si="62"/>
        <v xml:space="preserve"> </v>
      </c>
      <c r="AC207" s="21" t="str">
        <f t="shared" si="63"/>
        <v xml:space="preserve"> </v>
      </c>
      <c r="AD207" s="21" t="str">
        <f t="shared" si="64"/>
        <v xml:space="preserve"> </v>
      </c>
      <c r="AE207" s="21">
        <f t="shared" si="65"/>
        <v>1</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34" t="str">
        <f t="shared" si="73"/>
        <v xml:space="preserve"> </v>
      </c>
      <c r="AO207" s="34">
        <f t="shared" si="74"/>
        <v>1</v>
      </c>
      <c r="AP207" s="34" t="str">
        <f t="shared" si="75"/>
        <v xml:space="preserve"> </v>
      </c>
      <c r="AQ207" s="34" t="str">
        <f t="shared" si="76"/>
        <v xml:space="preserve"> </v>
      </c>
      <c r="AR207" s="22" t="str">
        <f t="shared" si="77"/>
        <v xml:space="preserve"> </v>
      </c>
      <c r="AS207" s="34">
        <f t="shared" si="78"/>
        <v>0</v>
      </c>
    </row>
    <row r="208" spans="2:45">
      <c r="B208" s="2">
        <v>17</v>
      </c>
      <c r="C208" s="14">
        <f t="shared" si="79"/>
        <v>198</v>
      </c>
      <c r="D208" s="18">
        <v>59</v>
      </c>
      <c r="E208" s="18">
        <v>12</v>
      </c>
      <c r="F208" s="18">
        <v>51</v>
      </c>
      <c r="G208" s="18">
        <v>15</v>
      </c>
      <c r="H208" s="18" t="s">
        <v>42</v>
      </c>
      <c r="I208" s="2" t="s">
        <v>137</v>
      </c>
      <c r="J208" s="18" t="s">
        <v>155</v>
      </c>
      <c r="K208" s="14" t="str">
        <f>Magnetic!X208</f>
        <v>EbN</v>
      </c>
      <c r="L208" s="14" t="str">
        <f>IF(ISNA(VLOOKUP(K208,Lookup!$F$7:$G$38,2,0)),"",VLOOKUP(K208,Lookup!$F$7:$G$38,2,0))</f>
        <v>E</v>
      </c>
      <c r="M208" s="2" t="s">
        <v>166</v>
      </c>
      <c r="N208" s="14">
        <f>IF(ISNA(VLOOKUP(M208,Lookup!$B$7:$C$160,2,0)),"",VLOOKUP(M208,Lookup!$B$7:$C$160,2,0))</f>
        <v>4</v>
      </c>
      <c r="O208" s="34">
        <f t="shared" si="60"/>
        <v>4</v>
      </c>
      <c r="P208" s="18" t="s">
        <v>165</v>
      </c>
      <c r="Q208" s="14">
        <f>IF(ISNA(VLOOKUP(P208,Lookup!$B$7:$C$160,2,0)),"",VLOOKUP(P208,Lookup!$B$7:$C$160,2,0))</f>
        <v>8</v>
      </c>
      <c r="R208" s="34">
        <f t="shared" si="61"/>
        <v>8</v>
      </c>
      <c r="S208" s="18" t="s">
        <v>196</v>
      </c>
      <c r="T208" s="18">
        <v>147</v>
      </c>
      <c r="U208" s="18"/>
      <c r="V208" s="18"/>
      <c r="W208" s="18"/>
      <c r="X208" s="18"/>
      <c r="Y208" s="18"/>
      <c r="Z208" s="35" t="s">
        <v>409</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f t="shared" si="68"/>
        <v>1</v>
      </c>
      <c r="AI208" s="21" t="str">
        <f t="shared" si="69"/>
        <v xml:space="preserve"> </v>
      </c>
      <c r="AJ208" s="21" t="str">
        <f t="shared" si="70"/>
        <v xml:space="preserve"> </v>
      </c>
      <c r="AK208" s="21" t="str">
        <f t="shared" si="71"/>
        <v xml:space="preserve"> </v>
      </c>
      <c r="AL208" s="21" t="str">
        <f t="shared" si="72"/>
        <v xml:space="preserve"> </v>
      </c>
      <c r="AN208" s="34" t="str">
        <f t="shared" si="73"/>
        <v xml:space="preserve"> </v>
      </c>
      <c r="AO208" s="34">
        <f t="shared" si="74"/>
        <v>1</v>
      </c>
      <c r="AP208" s="34" t="str">
        <f t="shared" si="75"/>
        <v xml:space="preserve"> </v>
      </c>
      <c r="AQ208" s="34" t="str">
        <f t="shared" si="76"/>
        <v xml:space="preserve"> </v>
      </c>
      <c r="AR208" s="22" t="str">
        <f t="shared" si="77"/>
        <v xml:space="preserve"> </v>
      </c>
      <c r="AS208" s="34">
        <f t="shared" si="78"/>
        <v>0</v>
      </c>
    </row>
    <row r="209" spans="2:45">
      <c r="B209" s="2">
        <v>18</v>
      </c>
      <c r="C209" s="14">
        <f t="shared" si="79"/>
        <v>199</v>
      </c>
      <c r="D209" s="18">
        <v>58</v>
      </c>
      <c r="E209" s="18">
        <v>31</v>
      </c>
      <c r="F209" s="18">
        <v>53</v>
      </c>
      <c r="G209" s="18">
        <v>21</v>
      </c>
      <c r="H209" s="18" t="s">
        <v>42</v>
      </c>
      <c r="I209" s="2" t="s">
        <v>137</v>
      </c>
      <c r="J209" s="18" t="s">
        <v>156</v>
      </c>
      <c r="K209" s="14" t="str">
        <f>Magnetic!X209</f>
        <v xml:space="preserve">Variable </v>
      </c>
      <c r="L209" s="14" t="str">
        <f>IF(ISNA(VLOOKUP(K209,Lookup!$F$7:$G$38,2,0)),"",VLOOKUP(K209,Lookup!$F$7:$G$38,2,0))</f>
        <v/>
      </c>
      <c r="M209" s="2" t="s">
        <v>166</v>
      </c>
      <c r="N209" s="14">
        <f>IF(ISNA(VLOOKUP(M209,Lookup!$B$7:$C$160,2,0)),"",VLOOKUP(M209,Lookup!$B$7:$C$160,2,0))</f>
        <v>4</v>
      </c>
      <c r="O209" s="34">
        <f t="shared" si="60"/>
        <v>4</v>
      </c>
      <c r="P209" s="18" t="s">
        <v>169</v>
      </c>
      <c r="Q209" s="14">
        <f>IF(ISNA(VLOOKUP(P209,Lookup!$B$7:$C$160,2,0)),"",VLOOKUP(P209,Lookup!$B$7:$C$160,2,0))</f>
        <v>5</v>
      </c>
      <c r="R209" s="34">
        <f t="shared" si="61"/>
        <v>5</v>
      </c>
      <c r="S209" s="18" t="s">
        <v>199</v>
      </c>
      <c r="T209" s="18">
        <v>77</v>
      </c>
      <c r="U209" s="18"/>
      <c r="V209" s="18"/>
      <c r="W209" s="18"/>
      <c r="X209" s="18"/>
      <c r="Y209" s="18"/>
      <c r="Z209" s="35" t="s">
        <v>409</v>
      </c>
      <c r="AB209" s="21" t="str">
        <f t="shared" si="62"/>
        <v xml:space="preserve"> </v>
      </c>
      <c r="AC209" s="21" t="str">
        <f t="shared" si="63"/>
        <v xml:space="preserve"> </v>
      </c>
      <c r="AD209" s="21" t="str">
        <f t="shared" si="64"/>
        <v xml:space="preserve"> </v>
      </c>
      <c r="AE209" s="21">
        <f t="shared" si="65"/>
        <v>1</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34" t="str">
        <f t="shared" si="73"/>
        <v xml:space="preserve"> </v>
      </c>
      <c r="AO209" s="34" t="str">
        <f t="shared" si="74"/>
        <v xml:space="preserve"> </v>
      </c>
      <c r="AP209" s="34" t="str">
        <f t="shared" si="75"/>
        <v xml:space="preserve"> </v>
      </c>
      <c r="AQ209" s="34" t="str">
        <f t="shared" si="76"/>
        <v xml:space="preserve"> </v>
      </c>
      <c r="AR209" s="22" t="str">
        <f t="shared" si="77"/>
        <v xml:space="preserve"> </v>
      </c>
      <c r="AS209" s="34">
        <f t="shared" si="78"/>
        <v>0</v>
      </c>
    </row>
    <row r="210" spans="2:45">
      <c r="B210" s="2">
        <v>19</v>
      </c>
      <c r="C210" s="14">
        <f t="shared" si="79"/>
        <v>200</v>
      </c>
      <c r="D210" s="18">
        <v>59</v>
      </c>
      <c r="E210" s="18">
        <v>33</v>
      </c>
      <c r="F210" s="18">
        <v>52</v>
      </c>
      <c r="G210" s="18">
        <v>59</v>
      </c>
      <c r="H210" s="18" t="s">
        <v>42</v>
      </c>
      <c r="I210" s="2" t="s">
        <v>137</v>
      </c>
      <c r="J210" s="18" t="s">
        <v>143</v>
      </c>
      <c r="K210" s="14" t="str">
        <f>Magnetic!X210</f>
        <v>NNW</v>
      </c>
      <c r="L210" s="14" t="str">
        <f>IF(ISNA(VLOOKUP(K210,Lookup!$F$7:$G$38,2,0)),"",VLOOKUP(K210,Lookup!$F$7:$G$38,2,0))</f>
        <v>N</v>
      </c>
      <c r="M210" s="2" t="s">
        <v>170</v>
      </c>
      <c r="N210" s="14">
        <f>IF(ISNA(VLOOKUP(M210,Lookup!$B$7:$C$160,2,0)),"",VLOOKUP(M210,Lookup!$B$7:$C$160,2,0))</f>
        <v>4</v>
      </c>
      <c r="O210" s="34">
        <f t="shared" si="60"/>
        <v>4</v>
      </c>
      <c r="P210" s="18" t="s">
        <v>170</v>
      </c>
      <c r="Q210" s="14">
        <f>IF(ISNA(VLOOKUP(P210,Lookup!$B$7:$C$160,2,0)),"",VLOOKUP(P210,Lookup!$B$7:$C$160,2,0))</f>
        <v>4</v>
      </c>
      <c r="R210" s="34">
        <f t="shared" si="61"/>
        <v>4</v>
      </c>
      <c r="S210" s="18" t="s">
        <v>199</v>
      </c>
      <c r="T210" s="18">
        <v>64</v>
      </c>
      <c r="U210" s="18"/>
      <c r="V210" s="18"/>
      <c r="W210" s="18"/>
      <c r="X210" s="18"/>
      <c r="Y210" s="18"/>
      <c r="Z210" s="35" t="s">
        <v>409</v>
      </c>
      <c r="AB210" s="21" t="str">
        <f t="shared" si="62"/>
        <v xml:space="preserve"> </v>
      </c>
      <c r="AC210" s="21" t="str">
        <f t="shared" si="63"/>
        <v xml:space="preserve"> </v>
      </c>
      <c r="AD210" s="21">
        <f t="shared" si="64"/>
        <v>1</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34">
        <f t="shared" si="73"/>
        <v>1</v>
      </c>
      <c r="AO210" s="34" t="str">
        <f t="shared" si="74"/>
        <v xml:space="preserve"> </v>
      </c>
      <c r="AP210" s="34" t="str">
        <f t="shared" si="75"/>
        <v xml:space="preserve"> </v>
      </c>
      <c r="AQ210" s="34" t="str">
        <f t="shared" si="76"/>
        <v xml:space="preserve"> </v>
      </c>
      <c r="AR210" s="22" t="str">
        <f t="shared" si="77"/>
        <v xml:space="preserve"> </v>
      </c>
      <c r="AS210" s="34">
        <f t="shared" si="78"/>
        <v>0</v>
      </c>
    </row>
    <row r="211" spans="2:45">
      <c r="B211" s="2">
        <v>20</v>
      </c>
      <c r="C211" s="14">
        <f t="shared" si="79"/>
        <v>201</v>
      </c>
      <c r="D211" s="18">
        <v>58</v>
      </c>
      <c r="E211" s="18">
        <v>31</v>
      </c>
      <c r="F211" s="18">
        <v>53</v>
      </c>
      <c r="G211" s="18">
        <v>21</v>
      </c>
      <c r="H211" s="18" t="s">
        <v>42</v>
      </c>
      <c r="I211" s="2" t="s">
        <v>137</v>
      </c>
      <c r="J211" s="18" t="s">
        <v>156</v>
      </c>
      <c r="K211" s="14" t="str">
        <f>Magnetic!X211</f>
        <v xml:space="preserve">Variable </v>
      </c>
      <c r="L211" s="14" t="str">
        <f>IF(ISNA(VLOOKUP(K211,Lookup!$F$7:$G$38,2,0)),"",VLOOKUP(K211,Lookup!$F$7:$G$38,2,0))</f>
        <v/>
      </c>
      <c r="M211" s="2" t="s">
        <v>169</v>
      </c>
      <c r="N211" s="14">
        <f>IF(ISNA(VLOOKUP(M211,Lookup!$B$7:$C$160,2,0)),"",VLOOKUP(M211,Lookup!$B$7:$C$160,2,0))</f>
        <v>5</v>
      </c>
      <c r="O211" s="34">
        <f t="shared" si="60"/>
        <v>5</v>
      </c>
      <c r="P211" s="18" t="s">
        <v>169</v>
      </c>
      <c r="Q211" s="14">
        <f>IF(ISNA(VLOOKUP(P211,Lookup!$B$7:$C$160,2,0)),"",VLOOKUP(P211,Lookup!$B$7:$C$160,2,0))</f>
        <v>5</v>
      </c>
      <c r="R211" s="34">
        <f t="shared" si="61"/>
        <v>5</v>
      </c>
      <c r="S211" s="18" t="s">
        <v>193</v>
      </c>
      <c r="T211" s="18">
        <v>81</v>
      </c>
      <c r="U211" s="18"/>
      <c r="V211" s="18"/>
      <c r="W211" s="18"/>
      <c r="X211" s="18"/>
      <c r="Y211" s="18"/>
      <c r="Z211" s="35" t="s">
        <v>410</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34" t="str">
        <f t="shared" si="73"/>
        <v xml:space="preserve"> </v>
      </c>
      <c r="AO211" s="34" t="str">
        <f t="shared" si="74"/>
        <v xml:space="preserve"> </v>
      </c>
      <c r="AP211" s="34" t="str">
        <f t="shared" si="75"/>
        <v xml:space="preserve"> </v>
      </c>
      <c r="AQ211" s="34" t="str">
        <f t="shared" si="76"/>
        <v xml:space="preserve"> </v>
      </c>
      <c r="AR211" s="22" t="str">
        <f t="shared" si="77"/>
        <v xml:space="preserve"> </v>
      </c>
      <c r="AS211" s="34">
        <f t="shared" si="78"/>
        <v>0</v>
      </c>
    </row>
    <row r="212" spans="2:45" ht="42">
      <c r="B212" s="2">
        <v>21</v>
      </c>
      <c r="C212" s="14">
        <f t="shared" si="79"/>
        <v>202</v>
      </c>
      <c r="D212" s="18">
        <v>60</v>
      </c>
      <c r="E212" s="18">
        <v>33</v>
      </c>
      <c r="F212" s="18">
        <v>57</v>
      </c>
      <c r="G212" s="18">
        <v>54</v>
      </c>
      <c r="H212" s="18" t="s">
        <v>42</v>
      </c>
      <c r="I212" s="2" t="s">
        <v>137</v>
      </c>
      <c r="J212" s="18" t="s">
        <v>157</v>
      </c>
      <c r="K212" s="14" t="str">
        <f>Magnetic!X212</f>
        <v>NEbN</v>
      </c>
      <c r="L212" s="14" t="str">
        <f>IF(ISNA(VLOOKUP(K212,Lookup!$F$7:$G$38,2,0)),"",VLOOKUP(K212,Lookup!$F$7:$G$38,2,0))</f>
        <v>N</v>
      </c>
      <c r="M212" s="2" t="s">
        <v>165</v>
      </c>
      <c r="N212" s="14">
        <f>IF(ISNA(VLOOKUP(M212,Lookup!$B$7:$C$160,2,0)),"",VLOOKUP(M212,Lookup!$B$7:$C$160,2,0))</f>
        <v>8</v>
      </c>
      <c r="O212" s="34">
        <f t="shared" si="60"/>
        <v>8</v>
      </c>
      <c r="P212" s="18" t="s">
        <v>165</v>
      </c>
      <c r="Q212" s="14">
        <f>IF(ISNA(VLOOKUP(P212,Lookup!$B$7:$C$160,2,0)),"",VLOOKUP(P212,Lookup!$B$7:$C$160,2,0))</f>
        <v>8</v>
      </c>
      <c r="R212" s="34">
        <f t="shared" si="61"/>
        <v>8</v>
      </c>
      <c r="S212" s="18" t="s">
        <v>193</v>
      </c>
      <c r="T212" s="18">
        <v>84</v>
      </c>
      <c r="U212" s="18"/>
      <c r="V212" s="18"/>
      <c r="W212" s="18"/>
      <c r="X212" s="18"/>
      <c r="Y212" s="18" t="s">
        <v>182</v>
      </c>
      <c r="Z212" s="35" t="s">
        <v>410</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34">
        <f t="shared" si="73"/>
        <v>1</v>
      </c>
      <c r="AO212" s="34" t="str">
        <f t="shared" si="74"/>
        <v xml:space="preserve"> </v>
      </c>
      <c r="AP212" s="34" t="str">
        <f t="shared" si="75"/>
        <v xml:space="preserve"> </v>
      </c>
      <c r="AQ212" s="34" t="str">
        <f t="shared" si="76"/>
        <v xml:space="preserve"> </v>
      </c>
      <c r="AR212" s="22" t="str">
        <f t="shared" si="77"/>
        <v xml:space="preserve"> </v>
      </c>
      <c r="AS212" s="34">
        <f t="shared" si="78"/>
        <v>0</v>
      </c>
    </row>
    <row r="213" spans="2:45" ht="28">
      <c r="B213" s="2">
        <v>22</v>
      </c>
      <c r="C213" s="14">
        <f t="shared" si="79"/>
        <v>203</v>
      </c>
      <c r="D213" s="18">
        <v>61</v>
      </c>
      <c r="E213" s="18">
        <v>21</v>
      </c>
      <c r="F213" s="18">
        <v>60</v>
      </c>
      <c r="G213" s="18">
        <v>6</v>
      </c>
      <c r="H213" s="18" t="s">
        <v>42</v>
      </c>
      <c r="I213" s="2" t="s">
        <v>137</v>
      </c>
      <c r="J213" s="18" t="s">
        <v>148</v>
      </c>
      <c r="K213" s="14" t="str">
        <f>Magnetic!X213</f>
        <v>NWbW</v>
      </c>
      <c r="L213" s="14" t="str">
        <f>IF(ISNA(VLOOKUP(K213,Lookup!$F$7:$G$38,2,0)),"",VLOOKUP(K213,Lookup!$F$7:$G$38,2,0))</f>
        <v>W</v>
      </c>
      <c r="M213" s="2" t="s">
        <v>176</v>
      </c>
      <c r="N213" s="14" t="str">
        <f>IF(ISNA(VLOOKUP(M213,Lookup!$B$7:$C$160,2,0)),"",VLOOKUP(M213,Lookup!$B$7:$C$160,2,0))</f>
        <v/>
      </c>
      <c r="O213" s="34" t="str">
        <f t="shared" si="60"/>
        <v/>
      </c>
      <c r="P213" s="18" t="s">
        <v>169</v>
      </c>
      <c r="Q213" s="14">
        <f>IF(ISNA(VLOOKUP(P213,Lookup!$B$7:$C$160,2,0)),"",VLOOKUP(P213,Lookup!$B$7:$C$160,2,0))</f>
        <v>5</v>
      </c>
      <c r="R213" s="34">
        <f t="shared" si="61"/>
        <v>5</v>
      </c>
      <c r="S213" s="18" t="s">
        <v>193</v>
      </c>
      <c r="T213" s="18">
        <v>77</v>
      </c>
      <c r="U213" s="18">
        <v>1</v>
      </c>
      <c r="V213" s="18"/>
      <c r="W213" s="18">
        <v>1</v>
      </c>
      <c r="X213" s="18"/>
      <c r="Y213" s="18" t="s">
        <v>183</v>
      </c>
      <c r="Z213" s="35" t="s">
        <v>410</v>
      </c>
      <c r="AB213" s="21" t="str">
        <f t="shared" si="62"/>
        <v xml:space="preserve"> </v>
      </c>
      <c r="AC213" s="21" t="str">
        <f t="shared" si="63"/>
        <v xml:space="preserve"> </v>
      </c>
      <c r="AD213" s="21" t="str">
        <f t="shared" si="64"/>
        <v xml:space="preserve"> </v>
      </c>
      <c r="AE213" s="21">
        <f t="shared" si="65"/>
        <v>1</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34" t="str">
        <f t="shared" si="73"/>
        <v xml:space="preserve"> </v>
      </c>
      <c r="AO213" s="34" t="str">
        <f t="shared" si="74"/>
        <v xml:space="preserve"> </v>
      </c>
      <c r="AP213" s="34" t="str">
        <f t="shared" si="75"/>
        <v xml:space="preserve"> </v>
      </c>
      <c r="AQ213" s="34">
        <f t="shared" si="76"/>
        <v>1</v>
      </c>
      <c r="AR213" s="22" t="str">
        <f t="shared" si="77"/>
        <v xml:space="preserve"> </v>
      </c>
      <c r="AS213" s="34">
        <f t="shared" si="78"/>
        <v>0</v>
      </c>
    </row>
    <row r="214" spans="2:45">
      <c r="B214" s="2">
        <v>23</v>
      </c>
      <c r="C214" s="14">
        <f t="shared" si="79"/>
        <v>204</v>
      </c>
      <c r="D214" s="18">
        <v>61</v>
      </c>
      <c r="E214" s="18">
        <v>42</v>
      </c>
      <c r="F214" s="18">
        <v>61</v>
      </c>
      <c r="G214" s="18">
        <v>38</v>
      </c>
      <c r="H214" s="18" t="s">
        <v>42</v>
      </c>
      <c r="I214" s="2" t="s">
        <v>137</v>
      </c>
      <c r="J214" s="18" t="s">
        <v>145</v>
      </c>
      <c r="K214" s="14" t="str">
        <f>Magnetic!X214</f>
        <v>NWbN</v>
      </c>
      <c r="L214" s="14" t="str">
        <f>IF(ISNA(VLOOKUP(K214,Lookup!$F$7:$G$38,2,0)),"",VLOOKUP(K214,Lookup!$F$7:$G$38,2,0))</f>
        <v>N</v>
      </c>
      <c r="M214" s="2" t="s">
        <v>174</v>
      </c>
      <c r="N214" s="14" t="str">
        <f>IF(ISNA(VLOOKUP(M214,Lookup!$B$7:$C$160,2,0)),"",VLOOKUP(M214,Lookup!$B$7:$C$160,2,0))</f>
        <v/>
      </c>
      <c r="O214" s="34" t="str">
        <f t="shared" si="60"/>
        <v/>
      </c>
      <c r="P214" s="18" t="s">
        <v>166</v>
      </c>
      <c r="Q214" s="14">
        <f>IF(ISNA(VLOOKUP(P214,Lookup!$B$7:$C$160,2,0)),"",VLOOKUP(P214,Lookup!$B$7:$C$160,2,0))</f>
        <v>4</v>
      </c>
      <c r="R214" s="34">
        <f t="shared" si="61"/>
        <v>4</v>
      </c>
      <c r="S214" s="18" t="s">
        <v>199</v>
      </c>
      <c r="T214" s="18">
        <v>49</v>
      </c>
      <c r="U214" s="18"/>
      <c r="V214" s="18"/>
      <c r="W214" s="18"/>
      <c r="X214" s="18"/>
      <c r="Y214" s="18" t="s">
        <v>184</v>
      </c>
      <c r="Z214" s="35" t="s">
        <v>411</v>
      </c>
      <c r="AB214" s="21" t="str">
        <f t="shared" si="62"/>
        <v xml:space="preserve"> </v>
      </c>
      <c r="AC214" s="21" t="str">
        <f t="shared" si="63"/>
        <v xml:space="preserve"> </v>
      </c>
      <c r="AD214" s="21">
        <f t="shared" si="64"/>
        <v>1</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34">
        <f t="shared" si="73"/>
        <v>1</v>
      </c>
      <c r="AO214" s="34" t="str">
        <f t="shared" si="74"/>
        <v xml:space="preserve"> </v>
      </c>
      <c r="AP214" s="34" t="str">
        <f t="shared" si="75"/>
        <v xml:space="preserve"> </v>
      </c>
      <c r="AQ214" s="34" t="str">
        <f t="shared" si="76"/>
        <v xml:space="preserve"> </v>
      </c>
      <c r="AR214" s="22" t="str">
        <f t="shared" si="77"/>
        <v xml:space="preserve"> </v>
      </c>
      <c r="AS214" s="34">
        <f t="shared" si="78"/>
        <v>0</v>
      </c>
    </row>
    <row r="215" spans="2:45">
      <c r="B215" s="2">
        <v>24</v>
      </c>
      <c r="C215" s="14">
        <f t="shared" si="79"/>
        <v>205</v>
      </c>
      <c r="D215" s="18">
        <v>-99</v>
      </c>
      <c r="E215" s="18">
        <v>-99</v>
      </c>
      <c r="F215" s="18">
        <v>-99</v>
      </c>
      <c r="G215" s="18">
        <v>-99</v>
      </c>
      <c r="H215" s="18"/>
      <c r="J215" s="18" t="s">
        <v>40</v>
      </c>
      <c r="K215" s="14" t="str">
        <f>Magnetic!X215</f>
        <v>SEbE</v>
      </c>
      <c r="L215" s="14" t="str">
        <f>IF(ISNA(VLOOKUP(K215,Lookup!$F$7:$G$38,2,0)),"",VLOOKUP(K215,Lookup!$F$7:$G$38,2,0))</f>
        <v>E</v>
      </c>
      <c r="M215" s="2" t="s">
        <v>170</v>
      </c>
      <c r="N215" s="14">
        <f>IF(ISNA(VLOOKUP(M215,Lookup!$B$7:$C$160,2,0)),"",VLOOKUP(M215,Lookup!$B$7:$C$160,2,0))</f>
        <v>4</v>
      </c>
      <c r="O215" s="34">
        <f t="shared" si="60"/>
        <v>4</v>
      </c>
      <c r="P215" s="18" t="s">
        <v>170</v>
      </c>
      <c r="Q215" s="14">
        <f>IF(ISNA(VLOOKUP(P215,Lookup!$B$7:$C$160,2,0)),"",VLOOKUP(P215,Lookup!$B$7:$C$160,2,0))</f>
        <v>4</v>
      </c>
      <c r="R215" s="34">
        <f t="shared" si="61"/>
        <v>4</v>
      </c>
      <c r="S215" s="18" t="s">
        <v>195</v>
      </c>
      <c r="T215" s="18">
        <v>-99</v>
      </c>
      <c r="V215" s="18"/>
      <c r="W215" s="18"/>
      <c r="X215" s="18"/>
      <c r="Y215" s="18" t="s">
        <v>201</v>
      </c>
      <c r="Z215" s="35" t="s">
        <v>411</v>
      </c>
      <c r="AB215" s="21" t="str">
        <f t="shared" si="62"/>
        <v xml:space="preserve"> </v>
      </c>
      <c r="AC215" s="21" t="str">
        <f t="shared" si="63"/>
        <v xml:space="preserve"> </v>
      </c>
      <c r="AD215" s="21">
        <f t="shared" si="64"/>
        <v>1</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34" t="str">
        <f t="shared" si="73"/>
        <v xml:space="preserve"> </v>
      </c>
      <c r="AO215" s="34">
        <f t="shared" si="74"/>
        <v>1</v>
      </c>
      <c r="AP215" s="34" t="str">
        <f t="shared" si="75"/>
        <v xml:space="preserve"> </v>
      </c>
      <c r="AQ215" s="34" t="str">
        <f t="shared" si="76"/>
        <v xml:space="preserve"> </v>
      </c>
      <c r="AR215" s="22" t="str">
        <f t="shared" si="77"/>
        <v xml:space="preserve"> </v>
      </c>
      <c r="AS215" s="34">
        <f t="shared" si="78"/>
        <v>0</v>
      </c>
    </row>
    <row r="216" spans="2:45">
      <c r="B216" s="2">
        <v>25</v>
      </c>
      <c r="C216" s="14">
        <f t="shared" si="79"/>
        <v>206</v>
      </c>
      <c r="D216" s="18">
        <v>-99</v>
      </c>
      <c r="E216" s="18">
        <v>-99</v>
      </c>
      <c r="F216" s="18">
        <v>-99</v>
      </c>
      <c r="G216" s="18">
        <v>-99</v>
      </c>
      <c r="H216" s="18"/>
      <c r="J216" s="18" t="s">
        <v>147</v>
      </c>
      <c r="K216" s="14" t="str">
        <f>Magnetic!X216</f>
        <v>Variable</v>
      </c>
      <c r="L216" s="14" t="str">
        <f>IF(ISNA(VLOOKUP(K216,Lookup!$F$7:$G$38,2,0)),"",VLOOKUP(K216,Lookup!$F$7:$G$38,2,0))</f>
        <v/>
      </c>
      <c r="M216" s="2" t="s">
        <v>166</v>
      </c>
      <c r="N216" s="14">
        <f>IF(ISNA(VLOOKUP(M216,Lookup!$B$7:$C$160,2,0)),"",VLOOKUP(M216,Lookup!$B$7:$C$160,2,0))</f>
        <v>4</v>
      </c>
      <c r="O216" s="34">
        <f t="shared" si="60"/>
        <v>4</v>
      </c>
      <c r="P216" s="18" t="s">
        <v>167</v>
      </c>
      <c r="Q216" s="14">
        <f>IF(ISNA(VLOOKUP(P216,Lookup!$B$7:$C$160,2,0)),"",VLOOKUP(P216,Lookup!$B$7:$C$160,2,0))</f>
        <v>9</v>
      </c>
      <c r="R216" s="34">
        <f t="shared" si="61"/>
        <v>9</v>
      </c>
      <c r="S216" s="18" t="s">
        <v>197</v>
      </c>
      <c r="T216" s="18">
        <v>-99</v>
      </c>
      <c r="U216" s="2">
        <v>1</v>
      </c>
      <c r="V216" s="18"/>
      <c r="W216" s="18"/>
      <c r="X216" s="18"/>
      <c r="Y216" s="18" t="s">
        <v>202</v>
      </c>
      <c r="Z216" s="35" t="s">
        <v>411</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f t="shared" si="69"/>
        <v>1</v>
      </c>
      <c r="AJ216" s="21" t="str">
        <f t="shared" si="70"/>
        <v xml:space="preserve"> </v>
      </c>
      <c r="AK216" s="21" t="str">
        <f t="shared" si="71"/>
        <v xml:space="preserve"> </v>
      </c>
      <c r="AL216" s="21" t="str">
        <f t="shared" si="72"/>
        <v xml:space="preserve"> </v>
      </c>
      <c r="AN216" s="34" t="str">
        <f t="shared" si="73"/>
        <v xml:space="preserve"> </v>
      </c>
      <c r="AO216" s="34" t="str">
        <f t="shared" si="74"/>
        <v xml:space="preserve"> </v>
      </c>
      <c r="AP216" s="34" t="str">
        <f t="shared" si="75"/>
        <v xml:space="preserve"> </v>
      </c>
      <c r="AQ216" s="34" t="str">
        <f t="shared" si="76"/>
        <v xml:space="preserve"> </v>
      </c>
      <c r="AR216" s="22" t="str">
        <f t="shared" si="77"/>
        <v xml:space="preserve"> </v>
      </c>
      <c r="AS216" s="34">
        <f t="shared" si="78"/>
        <v>1</v>
      </c>
    </row>
    <row r="217" spans="2:45">
      <c r="B217" s="2">
        <v>26</v>
      </c>
      <c r="C217" s="14">
        <f t="shared" si="79"/>
        <v>207</v>
      </c>
      <c r="D217" s="18">
        <v>-99</v>
      </c>
      <c r="E217" s="18">
        <v>-99</v>
      </c>
      <c r="F217" s="18">
        <v>-99</v>
      </c>
      <c r="G217" s="18">
        <v>-99</v>
      </c>
      <c r="H217" s="18"/>
      <c r="J217" s="18" t="s">
        <v>200</v>
      </c>
      <c r="K217" s="14" t="str">
        <f>Magnetic!X217</f>
        <v>Calm</v>
      </c>
      <c r="L217" s="14" t="str">
        <f>IF(ISNA(VLOOKUP(K217,Lookup!$F$7:$G$38,2,0)),"",VLOOKUP(K217,Lookup!$F$7:$G$38,2,0))</f>
        <v/>
      </c>
      <c r="M217" s="2" t="s">
        <v>203</v>
      </c>
      <c r="N217" s="14">
        <f>IF(ISNA(VLOOKUP(M217,Lookup!$B$7:$C$160,2,0)),"",VLOOKUP(M217,Lookup!$B$7:$C$160,2,0))</f>
        <v>1</v>
      </c>
      <c r="O217" s="34">
        <f t="shared" si="60"/>
        <v>1</v>
      </c>
      <c r="P217" s="18" t="s">
        <v>203</v>
      </c>
      <c r="Q217" s="14">
        <f>IF(ISNA(VLOOKUP(P217,Lookup!$B$7:$C$160,2,0)),"",VLOOKUP(P217,Lookup!$B$7:$C$160,2,0))</f>
        <v>1</v>
      </c>
      <c r="R217" s="34">
        <f t="shared" si="61"/>
        <v>1</v>
      </c>
      <c r="S217" s="18" t="s">
        <v>197</v>
      </c>
      <c r="T217" s="18">
        <v>-99</v>
      </c>
      <c r="U217" s="2">
        <v>1</v>
      </c>
      <c r="V217" s="18"/>
      <c r="W217" s="18"/>
      <c r="X217" s="18"/>
      <c r="Y217" s="18"/>
      <c r="Z217" s="35" t="s">
        <v>411</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34" t="str">
        <f t="shared" si="73"/>
        <v xml:space="preserve"> </v>
      </c>
      <c r="AO217" s="34" t="str">
        <f t="shared" si="74"/>
        <v xml:space="preserve"> </v>
      </c>
      <c r="AP217" s="34" t="str">
        <f t="shared" si="75"/>
        <v xml:space="preserve"> </v>
      </c>
      <c r="AQ217" s="34" t="str">
        <f t="shared" si="76"/>
        <v xml:space="preserve"> </v>
      </c>
      <c r="AR217" s="22" t="str">
        <f t="shared" si="77"/>
        <v xml:space="preserve"> </v>
      </c>
      <c r="AS217" s="34">
        <f t="shared" si="78"/>
        <v>0</v>
      </c>
    </row>
    <row r="218" spans="2:45">
      <c r="B218" s="2">
        <v>27</v>
      </c>
      <c r="C218" s="14">
        <f t="shared" si="79"/>
        <v>208</v>
      </c>
      <c r="D218" s="18">
        <v>61</v>
      </c>
      <c r="E218" s="18">
        <v>57</v>
      </c>
      <c r="F218" s="18">
        <v>-99</v>
      </c>
      <c r="G218" s="18">
        <v>-99</v>
      </c>
      <c r="H218" s="18"/>
      <c r="J218" s="18" t="s">
        <v>204</v>
      </c>
      <c r="K218" s="14" t="str">
        <f>Magnetic!X218</f>
        <v>WbN</v>
      </c>
      <c r="L218" s="14" t="str">
        <f>IF(ISNA(VLOOKUP(K218,Lookup!$F$7:$G$38,2,0)),"",VLOOKUP(K218,Lookup!$F$7:$G$38,2,0))</f>
        <v>W</v>
      </c>
      <c r="M218" s="2" t="s">
        <v>170</v>
      </c>
      <c r="N218" s="14">
        <f>IF(ISNA(VLOOKUP(M218,Lookup!$B$7:$C$160,2,0)),"",VLOOKUP(M218,Lookup!$B$7:$C$160,2,0))</f>
        <v>4</v>
      </c>
      <c r="O218" s="34">
        <f t="shared" si="60"/>
        <v>4</v>
      </c>
      <c r="P218" s="18" t="s">
        <v>170</v>
      </c>
      <c r="Q218" s="14">
        <f>IF(ISNA(VLOOKUP(P218,Lookup!$B$7:$C$160,2,0)),"",VLOOKUP(P218,Lookup!$B$7:$C$160,2,0))</f>
        <v>4</v>
      </c>
      <c r="R218" s="34">
        <f t="shared" si="61"/>
        <v>4</v>
      </c>
      <c r="S218" s="18" t="s">
        <v>197</v>
      </c>
      <c r="T218" s="18">
        <v>-99</v>
      </c>
      <c r="U218" s="2">
        <v>1</v>
      </c>
      <c r="V218" s="18"/>
      <c r="W218" s="18"/>
      <c r="X218" s="18"/>
      <c r="Y218" s="18"/>
      <c r="Z218" s="35" t="s">
        <v>411</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34" t="str">
        <f t="shared" si="73"/>
        <v xml:space="preserve"> </v>
      </c>
      <c r="AO218" s="34" t="str">
        <f t="shared" si="74"/>
        <v xml:space="preserve"> </v>
      </c>
      <c r="AP218" s="34" t="str">
        <f t="shared" si="75"/>
        <v xml:space="preserve"> </v>
      </c>
      <c r="AQ218" s="34">
        <f t="shared" si="76"/>
        <v>1</v>
      </c>
      <c r="AR218" s="22" t="str">
        <f t="shared" si="77"/>
        <v xml:space="preserve"> </v>
      </c>
      <c r="AS218" s="34">
        <f t="shared" si="78"/>
        <v>0</v>
      </c>
    </row>
    <row r="219" spans="2:45">
      <c r="B219" s="2">
        <v>28</v>
      </c>
      <c r="C219" s="14">
        <f t="shared" si="79"/>
        <v>209</v>
      </c>
      <c r="D219" s="18">
        <v>62</v>
      </c>
      <c r="E219" s="18">
        <v>16</v>
      </c>
      <c r="F219" s="18">
        <v>-99</v>
      </c>
      <c r="G219" s="18">
        <v>-99</v>
      </c>
      <c r="H219" s="18"/>
      <c r="J219" s="18" t="s">
        <v>41</v>
      </c>
      <c r="K219" s="14" t="str">
        <f>Magnetic!X219</f>
        <v>SWbS</v>
      </c>
      <c r="L219" s="14" t="str">
        <f>IF(ISNA(VLOOKUP(K219,Lookup!$F$7:$G$38,2,0)),"",VLOOKUP(K219,Lookup!$F$7:$G$38,2,0))</f>
        <v>S</v>
      </c>
      <c r="M219" s="2" t="s">
        <v>203</v>
      </c>
      <c r="N219" s="14">
        <f>IF(ISNA(VLOOKUP(M219,Lookup!$B$7:$C$160,2,0)),"",VLOOKUP(M219,Lookup!$B$7:$C$160,2,0))</f>
        <v>1</v>
      </c>
      <c r="O219" s="34">
        <f t="shared" si="60"/>
        <v>1</v>
      </c>
      <c r="P219" s="2" t="s">
        <v>203</v>
      </c>
      <c r="Q219" s="14">
        <f>IF(ISNA(VLOOKUP(P219,Lookup!$B$7:$C$160,2,0)),"",VLOOKUP(P219,Lookup!$B$7:$C$160,2,0))</f>
        <v>1</v>
      </c>
      <c r="R219" s="34">
        <f t="shared" si="61"/>
        <v>1</v>
      </c>
      <c r="S219" s="2" t="s">
        <v>196</v>
      </c>
      <c r="T219" s="18">
        <v>-99</v>
      </c>
      <c r="V219" s="18"/>
      <c r="W219" s="18"/>
      <c r="X219" s="18"/>
      <c r="Y219" s="18"/>
      <c r="Z219" s="35" t="s">
        <v>411</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34" t="str">
        <f t="shared" si="73"/>
        <v xml:space="preserve"> </v>
      </c>
      <c r="AO219" s="34" t="str">
        <f t="shared" si="74"/>
        <v xml:space="preserve"> </v>
      </c>
      <c r="AP219" s="34">
        <f t="shared" si="75"/>
        <v>1</v>
      </c>
      <c r="AQ219" s="34" t="str">
        <f t="shared" si="76"/>
        <v xml:space="preserve"> </v>
      </c>
      <c r="AR219" s="22" t="str">
        <f t="shared" si="77"/>
        <v xml:space="preserve"> </v>
      </c>
      <c r="AS219" s="34">
        <f t="shared" si="78"/>
        <v>0</v>
      </c>
    </row>
    <row r="220" spans="2:45">
      <c r="B220" s="2">
        <v>29</v>
      </c>
      <c r="C220" s="14">
        <f t="shared" si="79"/>
        <v>210</v>
      </c>
      <c r="D220" s="2">
        <v>62</v>
      </c>
      <c r="E220" s="2">
        <v>36</v>
      </c>
      <c r="F220" s="2">
        <v>1</v>
      </c>
      <c r="G220" s="2">
        <v>43</v>
      </c>
      <c r="H220" s="2" t="s">
        <v>42</v>
      </c>
      <c r="I220" s="2" t="s">
        <v>205</v>
      </c>
      <c r="J220" s="18" t="s">
        <v>141</v>
      </c>
      <c r="K220" s="14" t="str">
        <f>Magnetic!X220</f>
        <v>EbS</v>
      </c>
      <c r="L220" s="14" t="str">
        <f>IF(ISNA(VLOOKUP(K220,Lookup!$F$7:$G$38,2,0)),"",VLOOKUP(K220,Lookup!$F$7:$G$38,2,0))</f>
        <v>E</v>
      </c>
      <c r="M220" s="2" t="s">
        <v>203</v>
      </c>
      <c r="N220" s="14">
        <f>IF(ISNA(VLOOKUP(M220,Lookup!$B$7:$C$160,2,0)),"",VLOOKUP(M220,Lookup!$B$7:$C$160,2,0))</f>
        <v>1</v>
      </c>
      <c r="O220" s="34">
        <f t="shared" si="60"/>
        <v>1</v>
      </c>
      <c r="P220" s="2" t="s">
        <v>203</v>
      </c>
      <c r="Q220" s="14">
        <f>IF(ISNA(VLOOKUP(P220,Lookup!$B$7:$C$160,2,0)),"",VLOOKUP(P220,Lookup!$B$7:$C$160,2,0))</f>
        <v>1</v>
      </c>
      <c r="R220" s="34">
        <f t="shared" si="61"/>
        <v>1</v>
      </c>
      <c r="S220" s="18" t="s">
        <v>193</v>
      </c>
      <c r="T220" s="2">
        <v>47</v>
      </c>
      <c r="V220" s="18"/>
      <c r="W220" s="18"/>
      <c r="X220" s="18"/>
      <c r="Y220" s="18" t="s">
        <v>206</v>
      </c>
      <c r="Z220" s="35" t="s">
        <v>411</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34" t="str">
        <f t="shared" si="73"/>
        <v xml:space="preserve"> </v>
      </c>
      <c r="AO220" s="34">
        <f t="shared" si="74"/>
        <v>1</v>
      </c>
      <c r="AP220" s="34" t="str">
        <f t="shared" si="75"/>
        <v xml:space="preserve"> </v>
      </c>
      <c r="AQ220" s="34" t="str">
        <f t="shared" si="76"/>
        <v xml:space="preserve"> </v>
      </c>
      <c r="AR220" s="22" t="str">
        <f t="shared" si="77"/>
        <v xml:space="preserve"> </v>
      </c>
      <c r="AS220" s="34">
        <f t="shared" si="78"/>
        <v>0</v>
      </c>
    </row>
    <row r="221" spans="2:45">
      <c r="B221" s="2">
        <v>30</v>
      </c>
      <c r="C221" s="14">
        <f t="shared" si="79"/>
        <v>211</v>
      </c>
      <c r="D221" s="2">
        <v>63</v>
      </c>
      <c r="E221" s="2">
        <v>1</v>
      </c>
      <c r="F221" s="2">
        <v>2</v>
      </c>
      <c r="G221" s="2">
        <v>49</v>
      </c>
      <c r="H221" s="2" t="s">
        <v>42</v>
      </c>
      <c r="I221" s="2" t="s">
        <v>205</v>
      </c>
      <c r="J221" s="18" t="s">
        <v>153</v>
      </c>
      <c r="K221" s="14" t="str">
        <f>Magnetic!X221</f>
        <v>SEbE</v>
      </c>
      <c r="L221" s="14" t="str">
        <f>IF(ISNA(VLOOKUP(K221,Lookup!$F$7:$G$38,2,0)),"",VLOOKUP(K221,Lookup!$F$7:$G$38,2,0))</f>
        <v>E</v>
      </c>
      <c r="M221" s="2" t="s">
        <v>174</v>
      </c>
      <c r="N221" s="14" t="str">
        <f>IF(ISNA(VLOOKUP(M221,Lookup!$B$7:$C$160,2,0)),"",VLOOKUP(M221,Lookup!$B$7:$C$160,2,0))</f>
        <v/>
      </c>
      <c r="O221" s="34" t="str">
        <f t="shared" si="60"/>
        <v/>
      </c>
      <c r="P221" s="2" t="s">
        <v>174</v>
      </c>
      <c r="Q221" s="14" t="str">
        <f>IF(ISNA(VLOOKUP(P221,Lookup!$B$7:$C$160,2,0)),"",VLOOKUP(P221,Lookup!$B$7:$C$160,2,0))</f>
        <v/>
      </c>
      <c r="R221" s="34" t="str">
        <f t="shared" si="61"/>
        <v/>
      </c>
      <c r="S221" s="2" t="s">
        <v>195</v>
      </c>
      <c r="T221" s="2">
        <v>30</v>
      </c>
      <c r="U221" s="2">
        <v>1</v>
      </c>
      <c r="V221" s="18"/>
      <c r="W221" s="18"/>
      <c r="X221" s="18"/>
      <c r="Y221" s="18" t="s">
        <v>207</v>
      </c>
      <c r="Z221" s="34" t="s">
        <v>412</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34" t="str">
        <f t="shared" si="73"/>
        <v xml:space="preserve"> </v>
      </c>
      <c r="AO221" s="34">
        <f t="shared" si="74"/>
        <v>1</v>
      </c>
      <c r="AP221" s="34" t="str">
        <f t="shared" si="75"/>
        <v xml:space="preserve"> </v>
      </c>
      <c r="AQ221" s="34" t="str">
        <f t="shared" si="76"/>
        <v xml:space="preserve"> </v>
      </c>
      <c r="AR221" s="22" t="str">
        <f t="shared" si="77"/>
        <v xml:space="preserve"> </v>
      </c>
      <c r="AS221" s="34">
        <f t="shared" si="78"/>
        <v>0</v>
      </c>
    </row>
    <row r="222" spans="2:45">
      <c r="B222" s="2">
        <v>31</v>
      </c>
      <c r="C222" s="14">
        <f t="shared" si="79"/>
        <v>212</v>
      </c>
      <c r="D222" s="2">
        <v>63</v>
      </c>
      <c r="E222" s="2">
        <v>5</v>
      </c>
      <c r="F222" s="2">
        <v>7</v>
      </c>
      <c r="G222" s="2">
        <v>1</v>
      </c>
      <c r="H222" s="2" t="s">
        <v>42</v>
      </c>
      <c r="I222" s="2" t="s">
        <v>205</v>
      </c>
      <c r="J222" s="18" t="s">
        <v>154</v>
      </c>
      <c r="K222" s="14" t="str">
        <f>Magnetic!X222</f>
        <v>SEbS</v>
      </c>
      <c r="L222" s="14" t="str">
        <f>IF(ISNA(VLOOKUP(K222,Lookup!$F$7:$G$38,2,0)),"",VLOOKUP(K222,Lookup!$F$7:$G$38,2,0))</f>
        <v>S</v>
      </c>
      <c r="M222" s="2" t="s">
        <v>203</v>
      </c>
      <c r="N222" s="14">
        <f>IF(ISNA(VLOOKUP(M222,Lookup!$B$7:$C$160,2,0)),"",VLOOKUP(M222,Lookup!$B$7:$C$160,2,0))</f>
        <v>1</v>
      </c>
      <c r="O222" s="34">
        <f t="shared" si="60"/>
        <v>1</v>
      </c>
      <c r="P222" s="2" t="s">
        <v>169</v>
      </c>
      <c r="Q222" s="14">
        <f>IF(ISNA(VLOOKUP(P222,Lookup!$B$7:$C$160,2,0)),"",VLOOKUP(P222,Lookup!$B$7:$C$160,2,0))</f>
        <v>5</v>
      </c>
      <c r="R222" s="34">
        <f t="shared" si="61"/>
        <v>5</v>
      </c>
      <c r="S222" s="18" t="s">
        <v>195</v>
      </c>
      <c r="T222" s="2">
        <v>-99</v>
      </c>
      <c r="U222" s="2">
        <v>1</v>
      </c>
      <c r="V222" s="18"/>
      <c r="W222" s="18"/>
      <c r="X222" s="18"/>
      <c r="Y222" s="18" t="s">
        <v>208</v>
      </c>
      <c r="Z222" s="34" t="s">
        <v>412</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34" t="str">
        <f t="shared" si="73"/>
        <v xml:space="preserve"> </v>
      </c>
      <c r="AO222" s="34" t="str">
        <f t="shared" si="74"/>
        <v xml:space="preserve"> </v>
      </c>
      <c r="AP222" s="34">
        <f t="shared" si="75"/>
        <v>1</v>
      </c>
      <c r="AQ222" s="34" t="str">
        <f t="shared" si="76"/>
        <v xml:space="preserve"> </v>
      </c>
      <c r="AR222" s="22" t="str">
        <f t="shared" si="77"/>
        <v xml:space="preserve"> </v>
      </c>
      <c r="AS222" s="34">
        <f t="shared" si="78"/>
        <v>0</v>
      </c>
    </row>
    <row r="223" spans="2:45">
      <c r="B223" s="20">
        <v>37104</v>
      </c>
      <c r="C223" s="14">
        <f t="shared" si="79"/>
        <v>213</v>
      </c>
      <c r="D223" s="2">
        <v>62</v>
      </c>
      <c r="E223" s="2">
        <v>38</v>
      </c>
      <c r="F223" s="18">
        <v>3</v>
      </c>
      <c r="G223" s="18">
        <v>2</v>
      </c>
      <c r="H223" s="18" t="s">
        <v>42</v>
      </c>
      <c r="I223" s="2" t="s">
        <v>209</v>
      </c>
      <c r="J223" s="18" t="s">
        <v>147</v>
      </c>
      <c r="K223" s="14" t="str">
        <f>Magnetic!X223</f>
        <v>Variable</v>
      </c>
      <c r="L223" s="14" t="str">
        <f>IF(ISNA(VLOOKUP(K223,Lookup!$F$7:$G$38,2,0)),"",VLOOKUP(K223,Lookup!$F$7:$G$38,2,0))</f>
        <v/>
      </c>
      <c r="M223" s="2" t="s">
        <v>169</v>
      </c>
      <c r="N223" s="14">
        <f>IF(ISNA(VLOOKUP(M223,Lookup!$B$7:$C$160,2,0)),"",VLOOKUP(M223,Lookup!$B$7:$C$160,2,0))</f>
        <v>5</v>
      </c>
      <c r="O223" s="34">
        <f t="shared" si="60"/>
        <v>5</v>
      </c>
      <c r="P223" s="2" t="s">
        <v>169</v>
      </c>
      <c r="Q223" s="14">
        <f>IF(ISNA(VLOOKUP(P223,Lookup!$B$7:$C$160,2,0)),"",VLOOKUP(P223,Lookup!$B$7:$C$160,2,0))</f>
        <v>5</v>
      </c>
      <c r="R223" s="34">
        <f t="shared" si="61"/>
        <v>5</v>
      </c>
      <c r="S223" s="2" t="s">
        <v>193</v>
      </c>
      <c r="T223" s="2">
        <v>-99</v>
      </c>
      <c r="V223" s="18"/>
      <c r="W223" s="18">
        <v>1</v>
      </c>
      <c r="X223" s="18"/>
      <c r="Y223" s="18"/>
      <c r="Z223" s="34" t="s">
        <v>412</v>
      </c>
      <c r="AB223" s="21" t="str">
        <f t="shared" si="62"/>
        <v xml:space="preserve"> </v>
      </c>
      <c r="AC223" s="21" t="str">
        <f t="shared" si="63"/>
        <v xml:space="preserve"> </v>
      </c>
      <c r="AD223" s="21" t="str">
        <f t="shared" si="64"/>
        <v xml:space="preserve"> </v>
      </c>
      <c r="AE223" s="21">
        <f t="shared" si="65"/>
        <v>1</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34" t="str">
        <f t="shared" si="73"/>
        <v xml:space="preserve"> </v>
      </c>
      <c r="AO223" s="34" t="str">
        <f t="shared" si="74"/>
        <v xml:space="preserve"> </v>
      </c>
      <c r="AP223" s="34" t="str">
        <f t="shared" si="75"/>
        <v xml:space="preserve"> </v>
      </c>
      <c r="AQ223" s="34" t="str">
        <f t="shared" si="76"/>
        <v xml:space="preserve"> </v>
      </c>
      <c r="AR223" s="22" t="str">
        <f t="shared" si="77"/>
        <v xml:space="preserve"> </v>
      </c>
      <c r="AS223" s="34">
        <f t="shared" si="78"/>
        <v>0</v>
      </c>
    </row>
    <row r="224" spans="2:45">
      <c r="B224" s="2">
        <v>2</v>
      </c>
      <c r="C224" s="14">
        <f t="shared" si="79"/>
        <v>214</v>
      </c>
      <c r="D224" s="2">
        <v>61</v>
      </c>
      <c r="E224" s="2">
        <v>36</v>
      </c>
      <c r="F224" s="2">
        <v>5</v>
      </c>
      <c r="G224" s="2">
        <v>11</v>
      </c>
      <c r="H224" s="2" t="s">
        <v>42</v>
      </c>
      <c r="I224" s="2" t="s">
        <v>209</v>
      </c>
      <c r="J224" s="18" t="s">
        <v>40</v>
      </c>
      <c r="K224" s="14" t="str">
        <f>Magnetic!X224</f>
        <v>SEbE</v>
      </c>
      <c r="L224" s="14" t="str">
        <f>IF(ISNA(VLOOKUP(K224,Lookup!$F$7:$G$38,2,0)),"",VLOOKUP(K224,Lookup!$F$7:$G$38,2,0))</f>
        <v>E</v>
      </c>
      <c r="M224" s="2" t="s">
        <v>172</v>
      </c>
      <c r="N224" s="14">
        <f>IF(ISNA(VLOOKUP(M224,Lookup!$B$7:$C$160,2,0)),"",VLOOKUP(M224,Lookup!$B$7:$C$160,2,0))</f>
        <v>4</v>
      </c>
      <c r="O224" s="34">
        <f t="shared" si="60"/>
        <v>4</v>
      </c>
      <c r="P224" s="2" t="s">
        <v>172</v>
      </c>
      <c r="Q224" s="14">
        <f>IF(ISNA(VLOOKUP(P224,Lookup!$B$7:$C$160,2,0)),"",VLOOKUP(P224,Lookup!$B$7:$C$160,2,0))</f>
        <v>4</v>
      </c>
      <c r="R224" s="34">
        <f t="shared" si="61"/>
        <v>4</v>
      </c>
      <c r="S224" s="2" t="s">
        <v>199</v>
      </c>
      <c r="T224" s="2">
        <v>82</v>
      </c>
      <c r="V224" s="18"/>
      <c r="W224" s="18"/>
      <c r="X224" s="18"/>
      <c r="Y224" s="18"/>
      <c r="Z224" s="34" t="s">
        <v>409</v>
      </c>
      <c r="AB224" s="21" t="str">
        <f t="shared" si="62"/>
        <v xml:space="preserve"> </v>
      </c>
      <c r="AC224" s="21" t="str">
        <f t="shared" si="63"/>
        <v xml:space="preserve"> </v>
      </c>
      <c r="AD224" s="21">
        <f t="shared" si="64"/>
        <v>1</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34" t="str">
        <f t="shared" si="73"/>
        <v xml:space="preserve"> </v>
      </c>
      <c r="AO224" s="34">
        <f t="shared" si="74"/>
        <v>1</v>
      </c>
      <c r="AP224" s="34" t="str">
        <f t="shared" si="75"/>
        <v xml:space="preserve"> </v>
      </c>
      <c r="AQ224" s="34" t="str">
        <f t="shared" si="76"/>
        <v xml:space="preserve"> </v>
      </c>
      <c r="AR224" s="22" t="str">
        <f t="shared" si="77"/>
        <v xml:space="preserve"> </v>
      </c>
      <c r="AS224" s="34">
        <f t="shared" si="78"/>
        <v>0</v>
      </c>
    </row>
    <row r="225" spans="2:45">
      <c r="B225" s="2">
        <v>3</v>
      </c>
      <c r="C225" s="14">
        <f t="shared" si="79"/>
        <v>215</v>
      </c>
      <c r="D225" s="2">
        <v>61</v>
      </c>
      <c r="E225" s="2">
        <v>11</v>
      </c>
      <c r="F225" s="2">
        <v>6</v>
      </c>
      <c r="G225" s="2">
        <v>52</v>
      </c>
      <c r="H225" s="2" t="s">
        <v>42</v>
      </c>
      <c r="I225" s="2" t="s">
        <v>209</v>
      </c>
      <c r="J225" s="18" t="s">
        <v>155</v>
      </c>
      <c r="K225" s="14" t="str">
        <f>Magnetic!X225</f>
        <v>EbN</v>
      </c>
      <c r="L225" s="14" t="str">
        <f>IF(ISNA(VLOOKUP(K225,Lookup!$F$7:$G$38,2,0)),"",VLOOKUP(K225,Lookup!$F$7:$G$38,2,0))</f>
        <v>E</v>
      </c>
      <c r="M225" s="2" t="s">
        <v>203</v>
      </c>
      <c r="N225" s="14">
        <f>IF(ISNA(VLOOKUP(M225,Lookup!$B$7:$C$160,2,0)),"",VLOOKUP(M225,Lookup!$B$7:$C$160,2,0))</f>
        <v>1</v>
      </c>
      <c r="O225" s="34">
        <f t="shared" si="60"/>
        <v>1</v>
      </c>
      <c r="P225" s="2" t="s">
        <v>203</v>
      </c>
      <c r="Q225" s="14">
        <f>IF(ISNA(VLOOKUP(P225,Lookup!$B$7:$C$160,2,0)),"",VLOOKUP(P225,Lookup!$B$7:$C$160,2,0))</f>
        <v>1</v>
      </c>
      <c r="R225" s="34">
        <f t="shared" si="61"/>
        <v>1</v>
      </c>
      <c r="S225" s="2" t="s">
        <v>195</v>
      </c>
      <c r="T225" s="2">
        <v>54</v>
      </c>
      <c r="V225" s="18"/>
      <c r="W225" s="18"/>
      <c r="X225" s="18"/>
      <c r="Y225" s="18" t="s">
        <v>210</v>
      </c>
      <c r="Z225" s="34" t="s">
        <v>409</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34" t="str">
        <f t="shared" si="73"/>
        <v xml:space="preserve"> </v>
      </c>
      <c r="AO225" s="34">
        <f t="shared" si="74"/>
        <v>1</v>
      </c>
      <c r="AP225" s="34" t="str">
        <f t="shared" si="75"/>
        <v xml:space="preserve"> </v>
      </c>
      <c r="AQ225" s="34" t="str">
        <f t="shared" si="76"/>
        <v xml:space="preserve"> </v>
      </c>
      <c r="AR225" s="22" t="str">
        <f t="shared" si="77"/>
        <v xml:space="preserve"> </v>
      </c>
      <c r="AS225" s="34">
        <f t="shared" si="78"/>
        <v>0</v>
      </c>
    </row>
    <row r="226" spans="2:45" ht="28">
      <c r="B226" s="2">
        <v>4</v>
      </c>
      <c r="C226" s="14">
        <f t="shared" si="79"/>
        <v>216</v>
      </c>
      <c r="D226" s="2">
        <v>61</v>
      </c>
      <c r="E226" s="2">
        <v>21</v>
      </c>
      <c r="F226" s="2">
        <v>6</v>
      </c>
      <c r="G226" s="2">
        <v>21</v>
      </c>
      <c r="H226" s="2" t="s">
        <v>42</v>
      </c>
      <c r="I226" s="2" t="s">
        <v>209</v>
      </c>
      <c r="J226" s="2" t="s">
        <v>200</v>
      </c>
      <c r="K226" s="14" t="str">
        <f>Magnetic!X226</f>
        <v>Calm</v>
      </c>
      <c r="L226" s="14" t="str">
        <f>IF(ISNA(VLOOKUP(K226,Lookup!$F$7:$G$38,2,0)),"",VLOOKUP(K226,Lookup!$F$7:$G$38,2,0))</f>
        <v/>
      </c>
      <c r="M226" s="2" t="s">
        <v>200</v>
      </c>
      <c r="N226" s="14">
        <f>IF(ISNA(VLOOKUP(M226,Lookup!$B$7:$C$160,2,0)),"",VLOOKUP(M226,Lookup!$B$7:$C$160,2,0))</f>
        <v>0</v>
      </c>
      <c r="O226" s="34">
        <f t="shared" si="60"/>
        <v>0</v>
      </c>
      <c r="P226" s="2" t="s">
        <v>203</v>
      </c>
      <c r="Q226" s="14">
        <f>IF(ISNA(VLOOKUP(P226,Lookup!$B$7:$C$160,2,0)),"",VLOOKUP(P226,Lookup!$B$7:$C$160,2,0))</f>
        <v>1</v>
      </c>
      <c r="R226" s="34">
        <f t="shared" si="61"/>
        <v>1</v>
      </c>
      <c r="S226" s="2" t="s">
        <v>195</v>
      </c>
      <c r="T226" s="2">
        <v>17</v>
      </c>
      <c r="Y226" s="18" t="s">
        <v>211</v>
      </c>
      <c r="Z226" s="34" t="s">
        <v>409</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34" t="str">
        <f t="shared" si="73"/>
        <v xml:space="preserve"> </v>
      </c>
      <c r="AO226" s="34" t="str">
        <f t="shared" si="74"/>
        <v xml:space="preserve"> </v>
      </c>
      <c r="AP226" s="34" t="str">
        <f t="shared" si="75"/>
        <v xml:space="preserve"> </v>
      </c>
      <c r="AQ226" s="34" t="str">
        <f t="shared" si="76"/>
        <v xml:space="preserve"> </v>
      </c>
      <c r="AR226" s="22" t="str">
        <f t="shared" si="77"/>
        <v xml:space="preserve"> </v>
      </c>
      <c r="AS226" s="34">
        <f t="shared" si="78"/>
        <v>0</v>
      </c>
    </row>
    <row r="227" spans="2:45">
      <c r="B227" s="2">
        <v>5</v>
      </c>
      <c r="C227" s="14">
        <f t="shared" si="79"/>
        <v>217</v>
      </c>
      <c r="D227" s="2">
        <v>61</v>
      </c>
      <c r="E227" s="2">
        <v>16</v>
      </c>
      <c r="F227" s="2">
        <v>6</v>
      </c>
      <c r="G227" s="2">
        <v>56</v>
      </c>
      <c r="H227" s="2" t="s">
        <v>42</v>
      </c>
      <c r="I227" s="2" t="s">
        <v>209</v>
      </c>
      <c r="J227" s="2" t="s">
        <v>147</v>
      </c>
      <c r="K227" s="14" t="str">
        <f>Magnetic!X227</f>
        <v>Variable</v>
      </c>
      <c r="L227" s="14" t="str">
        <f>IF(ISNA(VLOOKUP(K227,Lookup!$F$7:$G$38,2,0)),"",VLOOKUP(K227,Lookup!$F$7:$G$38,2,0))</f>
        <v/>
      </c>
      <c r="M227" s="2" t="s">
        <v>203</v>
      </c>
      <c r="N227" s="14">
        <f>IF(ISNA(VLOOKUP(M227,Lookup!$B$7:$C$160,2,0)),"",VLOOKUP(M227,Lookup!$B$7:$C$160,2,0))</f>
        <v>1</v>
      </c>
      <c r="O227" s="34">
        <f t="shared" si="60"/>
        <v>1</v>
      </c>
      <c r="P227" s="2" t="s">
        <v>203</v>
      </c>
      <c r="Q227" s="14">
        <f>IF(ISNA(VLOOKUP(P227,Lookup!$B$7:$C$160,2,0)),"",VLOOKUP(P227,Lookup!$B$7:$C$160,2,0))</f>
        <v>1</v>
      </c>
      <c r="R227" s="34">
        <f t="shared" si="61"/>
        <v>1</v>
      </c>
      <c r="S227" s="2" t="s">
        <v>195</v>
      </c>
      <c r="T227" s="2">
        <v>17</v>
      </c>
      <c r="W227" s="2">
        <v>1</v>
      </c>
      <c r="Y227" s="2" t="s">
        <v>212</v>
      </c>
      <c r="Z227" s="34" t="s">
        <v>409</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34" t="str">
        <f t="shared" si="73"/>
        <v xml:space="preserve"> </v>
      </c>
      <c r="AO227" s="34" t="str">
        <f t="shared" si="74"/>
        <v xml:space="preserve"> </v>
      </c>
      <c r="AP227" s="34" t="str">
        <f t="shared" si="75"/>
        <v xml:space="preserve"> </v>
      </c>
      <c r="AQ227" s="34" t="str">
        <f t="shared" si="76"/>
        <v xml:space="preserve"> </v>
      </c>
      <c r="AR227" s="22" t="str">
        <f t="shared" si="77"/>
        <v xml:space="preserve"> </v>
      </c>
      <c r="AS227" s="34">
        <f t="shared" si="78"/>
        <v>0</v>
      </c>
    </row>
    <row r="228" spans="2:45">
      <c r="B228" s="2">
        <v>6</v>
      </c>
      <c r="C228" s="14">
        <f t="shared" si="79"/>
        <v>218</v>
      </c>
      <c r="D228" s="2">
        <v>61</v>
      </c>
      <c r="E228" s="2">
        <v>31</v>
      </c>
      <c r="F228" s="2">
        <v>8</v>
      </c>
      <c r="G228" s="2">
        <v>44</v>
      </c>
      <c r="H228" s="2" t="s">
        <v>42</v>
      </c>
      <c r="I228" s="2" t="s">
        <v>209</v>
      </c>
      <c r="J228" s="2" t="s">
        <v>213</v>
      </c>
      <c r="K228" s="14" t="str">
        <f>Magnetic!X228</f>
        <v>SEbS</v>
      </c>
      <c r="L228" s="14" t="str">
        <f>IF(ISNA(VLOOKUP(K228,Lookup!$F$7:$G$38,2,0)),"",VLOOKUP(K228,Lookup!$F$7:$G$38,2,0))</f>
        <v>S</v>
      </c>
      <c r="M228" s="2" t="s">
        <v>172</v>
      </c>
      <c r="N228" s="14">
        <f>IF(ISNA(VLOOKUP(M228,Lookup!$B$7:$C$160,2,0)),"",VLOOKUP(M228,Lookup!$B$7:$C$160,2,0))</f>
        <v>4</v>
      </c>
      <c r="O228" s="34">
        <f t="shared" si="60"/>
        <v>4</v>
      </c>
      <c r="P228" s="2" t="s">
        <v>172</v>
      </c>
      <c r="Q228" s="14">
        <f>IF(ISNA(VLOOKUP(P228,Lookup!$B$7:$C$160,2,0)),"",VLOOKUP(P228,Lookup!$B$7:$C$160,2,0))</f>
        <v>4</v>
      </c>
      <c r="R228" s="34">
        <f t="shared" si="61"/>
        <v>4</v>
      </c>
      <c r="S228" s="2" t="s">
        <v>214</v>
      </c>
      <c r="T228" s="2">
        <v>54</v>
      </c>
      <c r="Y228" s="2" t="s">
        <v>215</v>
      </c>
      <c r="Z228" s="34" t="s">
        <v>410</v>
      </c>
      <c r="AB228" s="21" t="str">
        <f t="shared" si="62"/>
        <v xml:space="preserve"> </v>
      </c>
      <c r="AC228" s="21" t="str">
        <f t="shared" si="63"/>
        <v xml:space="preserve"> </v>
      </c>
      <c r="AD228" s="21">
        <f t="shared" si="64"/>
        <v>1</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34" t="str">
        <f t="shared" si="73"/>
        <v xml:space="preserve"> </v>
      </c>
      <c r="AO228" s="34" t="str">
        <f t="shared" si="74"/>
        <v xml:space="preserve"> </v>
      </c>
      <c r="AP228" s="34">
        <f t="shared" si="75"/>
        <v>1</v>
      </c>
      <c r="AQ228" s="34" t="str">
        <f t="shared" si="76"/>
        <v xml:space="preserve"> </v>
      </c>
      <c r="AR228" s="22" t="str">
        <f t="shared" si="77"/>
        <v xml:space="preserve"> </v>
      </c>
      <c r="AS228" s="34">
        <f t="shared" si="78"/>
        <v>0</v>
      </c>
    </row>
    <row r="229" spans="2:45">
      <c r="B229" s="2">
        <v>7</v>
      </c>
      <c r="C229" s="14">
        <f t="shared" si="79"/>
        <v>219</v>
      </c>
      <c r="D229" s="2">
        <v>60</v>
      </c>
      <c r="E229" s="2">
        <v>30</v>
      </c>
      <c r="F229" s="2">
        <v>11</v>
      </c>
      <c r="G229" s="2">
        <v>47</v>
      </c>
      <c r="H229" s="2" t="s">
        <v>42</v>
      </c>
      <c r="I229" s="2" t="s">
        <v>209</v>
      </c>
      <c r="J229" s="2" t="s">
        <v>147</v>
      </c>
      <c r="K229" s="14" t="str">
        <f>Magnetic!X229</f>
        <v>Variable</v>
      </c>
      <c r="L229" s="14" t="str">
        <f>IF(ISNA(VLOOKUP(K229,Lookup!$F$7:$G$38,2,0)),"",VLOOKUP(K229,Lookup!$F$7:$G$38,2,0))</f>
        <v/>
      </c>
      <c r="M229" s="2" t="s">
        <v>174</v>
      </c>
      <c r="N229" s="14" t="str">
        <f>IF(ISNA(VLOOKUP(M229,Lookup!$B$7:$C$160,2,0)),"",VLOOKUP(M229,Lookup!$B$7:$C$160,2,0))</f>
        <v/>
      </c>
      <c r="O229" s="34" t="str">
        <f t="shared" si="60"/>
        <v/>
      </c>
      <c r="P229" s="2" t="s">
        <v>170</v>
      </c>
      <c r="Q229" s="14">
        <f>IF(ISNA(VLOOKUP(P229,Lookup!$B$7:$C$160,2,0)),"",VLOOKUP(P229,Lookup!$B$7:$C$160,2,0))</f>
        <v>4</v>
      </c>
      <c r="R229" s="34">
        <f t="shared" si="61"/>
        <v>4</v>
      </c>
      <c r="S229" s="2" t="s">
        <v>199</v>
      </c>
      <c r="T229" s="2">
        <v>97</v>
      </c>
      <c r="Y229" s="2" t="s">
        <v>216</v>
      </c>
      <c r="Z229" s="34" t="s">
        <v>407</v>
      </c>
      <c r="AB229" s="21" t="str">
        <f t="shared" si="62"/>
        <v xml:space="preserve"> </v>
      </c>
      <c r="AC229" s="21" t="str">
        <f t="shared" si="63"/>
        <v xml:space="preserve"> </v>
      </c>
      <c r="AD229" s="21">
        <f t="shared" si="64"/>
        <v>1</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34" t="str">
        <f t="shared" si="73"/>
        <v xml:space="preserve"> </v>
      </c>
      <c r="AO229" s="34" t="str">
        <f t="shared" si="74"/>
        <v xml:space="preserve"> </v>
      </c>
      <c r="AP229" s="34" t="str">
        <f t="shared" si="75"/>
        <v xml:space="preserve"> </v>
      </c>
      <c r="AQ229" s="34" t="str">
        <f t="shared" si="76"/>
        <v xml:space="preserve"> </v>
      </c>
      <c r="AR229" s="22" t="str">
        <f t="shared" si="77"/>
        <v xml:space="preserve"> </v>
      </c>
      <c r="AS229" s="34">
        <f t="shared" si="78"/>
        <v>0</v>
      </c>
    </row>
    <row r="230" spans="2:45">
      <c r="B230" s="2">
        <v>8</v>
      </c>
      <c r="C230" s="14">
        <f t="shared" si="79"/>
        <v>220</v>
      </c>
      <c r="D230" s="2">
        <v>60</v>
      </c>
      <c r="E230" s="2">
        <v>25</v>
      </c>
      <c r="F230" s="2">
        <v>12</v>
      </c>
      <c r="G230" s="2">
        <v>45</v>
      </c>
      <c r="H230" s="2" t="s">
        <v>42</v>
      </c>
      <c r="I230" s="2" t="s">
        <v>209</v>
      </c>
      <c r="J230" s="2" t="s">
        <v>217</v>
      </c>
      <c r="K230" s="14" t="str">
        <f>Magnetic!X230</f>
        <v>SWbW</v>
      </c>
      <c r="L230" s="14" t="str">
        <f>IF(ISNA(VLOOKUP(K230,Lookup!$F$7:$G$38,2,0)),"",VLOOKUP(K230,Lookup!$F$7:$G$38,2,0))</f>
        <v>W</v>
      </c>
      <c r="M230" s="2" t="s">
        <v>169</v>
      </c>
      <c r="N230" s="14">
        <f>IF(ISNA(VLOOKUP(M230,Lookup!$B$7:$C$160,2,0)),"",VLOOKUP(M230,Lookup!$B$7:$C$160,2,0))</f>
        <v>5</v>
      </c>
      <c r="O230" s="34">
        <f t="shared" si="60"/>
        <v>5</v>
      </c>
      <c r="P230" s="2" t="s">
        <v>169</v>
      </c>
      <c r="Q230" s="14">
        <f>IF(ISNA(VLOOKUP(P230,Lookup!$B$7:$C$160,2,0)),"",VLOOKUP(P230,Lookup!$B$7:$C$160,2,0))</f>
        <v>5</v>
      </c>
      <c r="R230" s="34">
        <f t="shared" si="61"/>
        <v>5</v>
      </c>
      <c r="S230" s="2" t="s">
        <v>195</v>
      </c>
      <c r="T230" s="2">
        <v>44</v>
      </c>
      <c r="Y230" s="2" t="s">
        <v>218</v>
      </c>
      <c r="Z230" s="34" t="s">
        <v>413</v>
      </c>
      <c r="AB230" s="21" t="str">
        <f t="shared" si="62"/>
        <v xml:space="preserve"> </v>
      </c>
      <c r="AC230" s="21" t="str">
        <f t="shared" si="63"/>
        <v xml:space="preserve"> </v>
      </c>
      <c r="AD230" s="21" t="str">
        <f t="shared" si="64"/>
        <v xml:space="preserve"> </v>
      </c>
      <c r="AE230" s="21">
        <f t="shared" si="65"/>
        <v>1</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34" t="str">
        <f t="shared" si="73"/>
        <v xml:space="preserve"> </v>
      </c>
      <c r="AO230" s="34" t="str">
        <f t="shared" si="74"/>
        <v xml:space="preserve"> </v>
      </c>
      <c r="AP230" s="34" t="str">
        <f t="shared" si="75"/>
        <v xml:space="preserve"> </v>
      </c>
      <c r="AQ230" s="34">
        <f t="shared" si="76"/>
        <v>1</v>
      </c>
      <c r="AR230" s="22" t="str">
        <f t="shared" si="77"/>
        <v xml:space="preserve"> </v>
      </c>
      <c r="AS230" s="34">
        <f t="shared" si="78"/>
        <v>0</v>
      </c>
    </row>
    <row r="231" spans="2:45">
      <c r="B231" s="2">
        <v>9</v>
      </c>
      <c r="C231" s="14">
        <f t="shared" si="79"/>
        <v>221</v>
      </c>
      <c r="D231" s="2">
        <v>60</v>
      </c>
      <c r="E231" s="2">
        <v>15</v>
      </c>
      <c r="F231" s="2">
        <v>14</v>
      </c>
      <c r="G231" s="2">
        <v>33</v>
      </c>
      <c r="H231" s="2" t="s">
        <v>42</v>
      </c>
      <c r="I231" s="2" t="s">
        <v>209</v>
      </c>
      <c r="J231" s="2" t="s">
        <v>145</v>
      </c>
      <c r="K231" s="14" t="str">
        <f>Magnetic!X231</f>
        <v>NW</v>
      </c>
      <c r="L231" s="14" t="str">
        <f>IF(ISNA(VLOOKUP(K231,Lookup!$F$7:$G$38,2,0)),"",VLOOKUP(K231,Lookup!$F$7:$G$38,2,0))</f>
        <v>W</v>
      </c>
      <c r="M231" s="2" t="s">
        <v>169</v>
      </c>
      <c r="N231" s="14">
        <f>IF(ISNA(VLOOKUP(M231,Lookup!$B$7:$C$160,2,0)),"",VLOOKUP(M231,Lookup!$B$7:$C$160,2,0))</f>
        <v>5</v>
      </c>
      <c r="O231" s="34">
        <f t="shared" si="60"/>
        <v>5</v>
      </c>
      <c r="P231" s="2" t="s">
        <v>169</v>
      </c>
      <c r="Q231" s="14">
        <f>IF(ISNA(VLOOKUP(P231,Lookup!$B$7:$C$160,2,0)),"",VLOOKUP(P231,Lookup!$B$7:$C$160,2,0))</f>
        <v>5</v>
      </c>
      <c r="R231" s="34">
        <f t="shared" si="61"/>
        <v>5</v>
      </c>
      <c r="S231" s="2" t="s">
        <v>193</v>
      </c>
      <c r="T231" s="2">
        <v>55</v>
      </c>
      <c r="U231" s="2">
        <v>1</v>
      </c>
      <c r="Y231" s="2" t="s">
        <v>219</v>
      </c>
      <c r="Z231" s="34" t="s">
        <v>413</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34" t="str">
        <f t="shared" si="73"/>
        <v xml:space="preserve"> </v>
      </c>
      <c r="AO231" s="34" t="str">
        <f t="shared" si="74"/>
        <v xml:space="preserve"> </v>
      </c>
      <c r="AP231" s="34" t="str">
        <f t="shared" si="75"/>
        <v xml:space="preserve"> </v>
      </c>
      <c r="AQ231" s="34">
        <f t="shared" si="76"/>
        <v>1</v>
      </c>
      <c r="AR231" s="22" t="str">
        <f t="shared" si="77"/>
        <v xml:space="preserve"> </v>
      </c>
      <c r="AS231" s="34">
        <f t="shared" si="78"/>
        <v>0</v>
      </c>
    </row>
    <row r="232" spans="2:45">
      <c r="B232" s="2">
        <v>10</v>
      </c>
      <c r="C232" s="14">
        <f t="shared" si="79"/>
        <v>222</v>
      </c>
      <c r="D232" s="2">
        <v>59</v>
      </c>
      <c r="E232" s="2">
        <v>51</v>
      </c>
      <c r="F232" s="2">
        <v>15</v>
      </c>
      <c r="G232" s="2">
        <v>54</v>
      </c>
      <c r="H232" s="2" t="s">
        <v>42</v>
      </c>
      <c r="I232" s="2" t="s">
        <v>209</v>
      </c>
      <c r="J232" s="2" t="s">
        <v>141</v>
      </c>
      <c r="K232" s="14" t="str">
        <f>Magnetic!X232</f>
        <v>E</v>
      </c>
      <c r="L232" s="14" t="str">
        <f>IF(ISNA(VLOOKUP(K232,Lookup!$F$7:$G$38,2,0)),"",VLOOKUP(K232,Lookup!$F$7:$G$38,2,0))</f>
        <v>E</v>
      </c>
      <c r="M232" s="2" t="s">
        <v>203</v>
      </c>
      <c r="N232" s="14">
        <f>IF(ISNA(VLOOKUP(M232,Lookup!$B$7:$C$160,2,0)),"",VLOOKUP(M232,Lookup!$B$7:$C$160,2,0))</f>
        <v>1</v>
      </c>
      <c r="O232" s="34">
        <f t="shared" si="60"/>
        <v>1</v>
      </c>
      <c r="P232" s="2" t="s">
        <v>169</v>
      </c>
      <c r="Q232" s="14">
        <f>IF(ISNA(VLOOKUP(P232,Lookup!$B$7:$C$160,2,0)),"",VLOOKUP(P232,Lookup!$B$7:$C$160,2,0))</f>
        <v>5</v>
      </c>
      <c r="R232" s="34">
        <f t="shared" si="61"/>
        <v>5</v>
      </c>
      <c r="S232" s="2" t="s">
        <v>199</v>
      </c>
      <c r="T232" s="2">
        <v>47</v>
      </c>
      <c r="W232" s="2">
        <v>1</v>
      </c>
      <c r="Z232" s="34" t="s">
        <v>413</v>
      </c>
      <c r="AB232" s="21" t="str">
        <f t="shared" si="62"/>
        <v xml:space="preserve"> </v>
      </c>
      <c r="AC232" s="21" t="str">
        <f t="shared" si="63"/>
        <v xml:space="preserve"> </v>
      </c>
      <c r="AD232" s="21" t="str">
        <f t="shared" si="64"/>
        <v xml:space="preserve"> </v>
      </c>
      <c r="AE232" s="21">
        <f t="shared" si="65"/>
        <v>1</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34" t="str">
        <f t="shared" si="73"/>
        <v xml:space="preserve"> </v>
      </c>
      <c r="AO232" s="34">
        <f t="shared" si="74"/>
        <v>1</v>
      </c>
      <c r="AP232" s="34" t="str">
        <f t="shared" si="75"/>
        <v xml:space="preserve"> </v>
      </c>
      <c r="AQ232" s="34" t="str">
        <f t="shared" si="76"/>
        <v xml:space="preserve"> </v>
      </c>
      <c r="AR232" s="22" t="str">
        <f t="shared" si="77"/>
        <v xml:space="preserve"> </v>
      </c>
      <c r="AS232" s="34">
        <f t="shared" si="78"/>
        <v>0</v>
      </c>
    </row>
    <row r="233" spans="2:45">
      <c r="B233" s="2">
        <v>11</v>
      </c>
      <c r="C233" s="14">
        <f t="shared" si="79"/>
        <v>223</v>
      </c>
      <c r="D233" s="2">
        <v>-99</v>
      </c>
      <c r="E233" s="2">
        <v>-99</v>
      </c>
      <c r="F233" s="2">
        <v>15</v>
      </c>
      <c r="G233" s="2">
        <v>47</v>
      </c>
      <c r="H233" s="2" t="s">
        <v>42</v>
      </c>
      <c r="I233" s="2" t="s">
        <v>209</v>
      </c>
      <c r="J233" s="2" t="s">
        <v>147</v>
      </c>
      <c r="K233" s="14" t="str">
        <f>Magnetic!X233</f>
        <v>Variable</v>
      </c>
      <c r="L233" s="14" t="str">
        <f>IF(ISNA(VLOOKUP(K233,Lookup!$F$7:$G$38,2,0)),"",VLOOKUP(K233,Lookup!$F$7:$G$38,2,0))</f>
        <v/>
      </c>
      <c r="M233" s="2" t="s">
        <v>166</v>
      </c>
      <c r="N233" s="14">
        <f>IF(ISNA(VLOOKUP(M233,Lookup!$B$7:$C$160,2,0)),"",VLOOKUP(M233,Lookup!$B$7:$C$160,2,0))</f>
        <v>4</v>
      </c>
      <c r="O233" s="34">
        <f t="shared" si="60"/>
        <v>4</v>
      </c>
      <c r="P233" s="2" t="s">
        <v>166</v>
      </c>
      <c r="Q233" s="14">
        <f>IF(ISNA(VLOOKUP(P233,Lookup!$B$7:$C$160,2,0)),"",VLOOKUP(P233,Lookup!$B$7:$C$160,2,0))</f>
        <v>4</v>
      </c>
      <c r="R233" s="34">
        <f t="shared" si="61"/>
        <v>4</v>
      </c>
      <c r="S233" s="2" t="s">
        <v>197</v>
      </c>
      <c r="T233" s="2">
        <v>35</v>
      </c>
      <c r="U233" s="2">
        <v>1</v>
      </c>
      <c r="W233" s="2">
        <v>1</v>
      </c>
      <c r="Z233" s="34" t="s">
        <v>413</v>
      </c>
      <c r="AB233" s="21" t="str">
        <f t="shared" si="62"/>
        <v xml:space="preserve"> </v>
      </c>
      <c r="AC233" s="21" t="str">
        <f t="shared" si="63"/>
        <v xml:space="preserve"> </v>
      </c>
      <c r="AD233" s="21">
        <f t="shared" si="64"/>
        <v>1</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34" t="str">
        <f t="shared" si="73"/>
        <v xml:space="preserve"> </v>
      </c>
      <c r="AO233" s="34" t="str">
        <f t="shared" si="74"/>
        <v xml:space="preserve"> </v>
      </c>
      <c r="AP233" s="34" t="str">
        <f t="shared" si="75"/>
        <v xml:space="preserve"> </v>
      </c>
      <c r="AQ233" s="34" t="str">
        <f t="shared" si="76"/>
        <v xml:space="preserve"> </v>
      </c>
      <c r="AR233" s="22" t="str">
        <f t="shared" si="77"/>
        <v xml:space="preserve"> </v>
      </c>
      <c r="AS233" s="34">
        <f t="shared" si="78"/>
        <v>0</v>
      </c>
    </row>
    <row r="234" spans="2:45">
      <c r="B234" s="2">
        <v>12</v>
      </c>
      <c r="C234" s="14">
        <f t="shared" si="79"/>
        <v>224</v>
      </c>
      <c r="K234" s="14" t="str">
        <f>Magnetic!X234</f>
        <v/>
      </c>
      <c r="L234" s="14" t="str">
        <f>IF(ISNA(VLOOKUP(K234,Lookup!$F$7:$G$38,2,0)),"",VLOOKUP(K234,Lookup!$F$7:$G$38,2,0))</f>
        <v/>
      </c>
      <c r="N234" s="14" t="str">
        <f>IF(ISNA(VLOOKUP(M234,Lookup!$B$7:$C$160,2,0)),"",VLOOKUP(M234,Lookup!$B$7:$C$160,2,0))</f>
        <v/>
      </c>
      <c r="O234" s="34" t="str">
        <f t="shared" si="60"/>
        <v/>
      </c>
      <c r="Q234" s="14" t="str">
        <f>IF(ISNA(VLOOKUP(P234,Lookup!$B$7:$C$160,2,0)),"",VLOOKUP(P234,Lookup!$B$7:$C$160,2,0))</f>
        <v/>
      </c>
      <c r="R234" s="34" t="str">
        <f t="shared" si="61"/>
        <v/>
      </c>
      <c r="Z234" s="34"/>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34" t="str">
        <f t="shared" si="73"/>
        <v xml:space="preserve"> </v>
      </c>
      <c r="AO234" s="34" t="str">
        <f t="shared" si="74"/>
        <v xml:space="preserve"> </v>
      </c>
      <c r="AP234" s="34" t="str">
        <f t="shared" si="75"/>
        <v xml:space="preserve"> </v>
      </c>
      <c r="AQ234" s="34" t="str">
        <f t="shared" si="76"/>
        <v xml:space="preserve"> </v>
      </c>
      <c r="AR234" s="22" t="str">
        <f t="shared" si="77"/>
        <v xml:space="preserve"> </v>
      </c>
      <c r="AS234" s="34">
        <f t="shared" si="78"/>
        <v>0</v>
      </c>
    </row>
    <row r="235" spans="2:45">
      <c r="B235" s="2">
        <v>13</v>
      </c>
      <c r="C235" s="14">
        <f t="shared" si="79"/>
        <v>225</v>
      </c>
      <c r="K235" s="14" t="str">
        <f>Magnetic!X235</f>
        <v/>
      </c>
      <c r="L235" s="14" t="str">
        <f>IF(ISNA(VLOOKUP(K235,Lookup!$F$7:$G$38,2,0)),"",VLOOKUP(K235,Lookup!$F$7:$G$38,2,0))</f>
        <v/>
      </c>
      <c r="N235" s="14" t="str">
        <f>IF(ISNA(VLOOKUP(M235,Lookup!$B$7:$C$160,2,0)),"",VLOOKUP(M235,Lookup!$B$7:$C$160,2,0))</f>
        <v/>
      </c>
      <c r="O235" s="34" t="str">
        <f t="shared" si="60"/>
        <v/>
      </c>
      <c r="Q235" s="14" t="str">
        <f>IF(ISNA(VLOOKUP(P235,Lookup!$B$7:$C$160,2,0)),"",VLOOKUP(P235,Lookup!$B$7:$C$160,2,0))</f>
        <v/>
      </c>
      <c r="R235" s="34" t="str">
        <f t="shared" si="61"/>
        <v/>
      </c>
      <c r="Z235" s="34"/>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34" t="str">
        <f t="shared" si="73"/>
        <v xml:space="preserve"> </v>
      </c>
      <c r="AO235" s="34" t="str">
        <f t="shared" si="74"/>
        <v xml:space="preserve"> </v>
      </c>
      <c r="AP235" s="34" t="str">
        <f t="shared" si="75"/>
        <v xml:space="preserve"> </v>
      </c>
      <c r="AQ235" s="34" t="str">
        <f t="shared" si="76"/>
        <v xml:space="preserve"> </v>
      </c>
      <c r="AR235" s="22" t="str">
        <f t="shared" si="77"/>
        <v xml:space="preserve"> </v>
      </c>
      <c r="AS235" s="34">
        <f t="shared" si="78"/>
        <v>0</v>
      </c>
    </row>
    <row r="236" spans="2:45">
      <c r="B236" s="2">
        <v>14</v>
      </c>
      <c r="C236" s="14">
        <f t="shared" si="79"/>
        <v>226</v>
      </c>
      <c r="K236" s="14" t="str">
        <f>Magnetic!X236</f>
        <v/>
      </c>
      <c r="L236" s="14" t="str">
        <f>IF(ISNA(VLOOKUP(K236,Lookup!$F$7:$G$38,2,0)),"",VLOOKUP(K236,Lookup!$F$7:$G$38,2,0))</f>
        <v/>
      </c>
      <c r="N236" s="14" t="str">
        <f>IF(ISNA(VLOOKUP(M236,Lookup!$B$7:$C$160,2,0)),"",VLOOKUP(M236,Lookup!$B$7:$C$160,2,0))</f>
        <v/>
      </c>
      <c r="O236" s="34" t="str">
        <f t="shared" si="60"/>
        <v/>
      </c>
      <c r="Q236" s="14" t="str">
        <f>IF(ISNA(VLOOKUP(P236,Lookup!$B$7:$C$160,2,0)),"",VLOOKUP(P236,Lookup!$B$7:$C$160,2,0))</f>
        <v/>
      </c>
      <c r="R236" s="34" t="str">
        <f t="shared" si="61"/>
        <v/>
      </c>
      <c r="Z236" s="34"/>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34" t="str">
        <f t="shared" si="73"/>
        <v xml:space="preserve"> </v>
      </c>
      <c r="AO236" s="34" t="str">
        <f t="shared" si="74"/>
        <v xml:space="preserve"> </v>
      </c>
      <c r="AP236" s="34" t="str">
        <f t="shared" si="75"/>
        <v xml:space="preserve"> </v>
      </c>
      <c r="AQ236" s="34" t="str">
        <f t="shared" si="76"/>
        <v xml:space="preserve"> </v>
      </c>
      <c r="AR236" s="22" t="str">
        <f t="shared" si="77"/>
        <v xml:space="preserve"> </v>
      </c>
      <c r="AS236" s="34">
        <f t="shared" si="78"/>
        <v>0</v>
      </c>
    </row>
    <row r="237" spans="2:45">
      <c r="B237" s="2">
        <v>15</v>
      </c>
      <c r="C237" s="14">
        <f t="shared" si="79"/>
        <v>227</v>
      </c>
      <c r="K237" s="14" t="str">
        <f>Magnetic!X237</f>
        <v/>
      </c>
      <c r="L237" s="14" t="str">
        <f>IF(ISNA(VLOOKUP(K237,Lookup!$F$7:$G$38,2,0)),"",VLOOKUP(K237,Lookup!$F$7:$G$38,2,0))</f>
        <v/>
      </c>
      <c r="N237" s="14" t="str">
        <f>IF(ISNA(VLOOKUP(M237,Lookup!$B$7:$C$160,2,0)),"",VLOOKUP(M237,Lookup!$B$7:$C$160,2,0))</f>
        <v/>
      </c>
      <c r="O237" s="34" t="str">
        <f t="shared" si="60"/>
        <v/>
      </c>
      <c r="Q237" s="14" t="str">
        <f>IF(ISNA(VLOOKUP(P237,Lookup!$B$7:$C$160,2,0)),"",VLOOKUP(P237,Lookup!$B$7:$C$160,2,0))</f>
        <v/>
      </c>
      <c r="R237" s="34" t="str">
        <f t="shared" si="61"/>
        <v/>
      </c>
      <c r="Z237" s="34"/>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34" t="str">
        <f t="shared" si="73"/>
        <v xml:space="preserve"> </v>
      </c>
      <c r="AO237" s="34" t="str">
        <f t="shared" si="74"/>
        <v xml:space="preserve"> </v>
      </c>
      <c r="AP237" s="34" t="str">
        <f t="shared" si="75"/>
        <v xml:space="preserve"> </v>
      </c>
      <c r="AQ237" s="34" t="str">
        <f t="shared" si="76"/>
        <v xml:space="preserve"> </v>
      </c>
      <c r="AR237" s="22" t="str">
        <f t="shared" si="77"/>
        <v xml:space="preserve"> </v>
      </c>
      <c r="AS237" s="34">
        <f t="shared" si="78"/>
        <v>0</v>
      </c>
    </row>
    <row r="238" spans="2:45">
      <c r="B238" s="2">
        <v>16</v>
      </c>
      <c r="C238" s="14">
        <f t="shared" si="79"/>
        <v>228</v>
      </c>
      <c r="K238" s="14" t="str">
        <f>Magnetic!X238</f>
        <v/>
      </c>
      <c r="L238" s="14" t="str">
        <f>IF(ISNA(VLOOKUP(K238,Lookup!$F$7:$G$38,2,0)),"",VLOOKUP(K238,Lookup!$F$7:$G$38,2,0))</f>
        <v/>
      </c>
      <c r="N238" s="14" t="str">
        <f>IF(ISNA(VLOOKUP(M238,Lookup!$B$7:$C$160,2,0)),"",VLOOKUP(M238,Lookup!$B$7:$C$160,2,0))</f>
        <v/>
      </c>
      <c r="O238" s="34" t="str">
        <f t="shared" si="60"/>
        <v/>
      </c>
      <c r="Q238" s="14" t="str">
        <f>IF(ISNA(VLOOKUP(P238,Lookup!$B$7:$C$160,2,0)),"",VLOOKUP(P238,Lookup!$B$7:$C$160,2,0))</f>
        <v/>
      </c>
      <c r="R238" s="34" t="str">
        <f t="shared" si="61"/>
        <v/>
      </c>
      <c r="Z238" s="34"/>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34" t="str">
        <f t="shared" si="73"/>
        <v xml:space="preserve"> </v>
      </c>
      <c r="AO238" s="34" t="str">
        <f t="shared" si="74"/>
        <v xml:space="preserve"> </v>
      </c>
      <c r="AP238" s="34" t="str">
        <f t="shared" si="75"/>
        <v xml:space="preserve"> </v>
      </c>
      <c r="AQ238" s="34" t="str">
        <f t="shared" si="76"/>
        <v xml:space="preserve"> </v>
      </c>
      <c r="AR238" s="22" t="str">
        <f t="shared" si="77"/>
        <v xml:space="preserve"> </v>
      </c>
      <c r="AS238" s="34">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34" t="str">
        <f t="shared" si="60"/>
        <v/>
      </c>
      <c r="Q239" s="14" t="str">
        <f>IF(ISNA(VLOOKUP(P239,Lookup!$B$7:$C$160,2,0)),"",VLOOKUP(P239,Lookup!$B$7:$C$160,2,0))</f>
        <v/>
      </c>
      <c r="R239" s="34" t="str">
        <f t="shared" si="61"/>
        <v/>
      </c>
      <c r="Z239" s="34"/>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34" t="str">
        <f t="shared" si="73"/>
        <v xml:space="preserve"> </v>
      </c>
      <c r="AO239" s="34" t="str">
        <f t="shared" si="74"/>
        <v xml:space="preserve"> </v>
      </c>
      <c r="AP239" s="34" t="str">
        <f t="shared" si="75"/>
        <v xml:space="preserve"> </v>
      </c>
      <c r="AQ239" s="34" t="str">
        <f t="shared" si="76"/>
        <v xml:space="preserve"> </v>
      </c>
      <c r="AR239" s="22" t="str">
        <f t="shared" si="77"/>
        <v xml:space="preserve"> </v>
      </c>
      <c r="AS239" s="34">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34" t="str">
        <f t="shared" si="60"/>
        <v/>
      </c>
      <c r="Q240" s="14" t="str">
        <f>IF(ISNA(VLOOKUP(P240,Lookup!$B$7:$C$160,2,0)),"",VLOOKUP(P240,Lookup!$B$7:$C$160,2,0))</f>
        <v/>
      </c>
      <c r="R240" s="34" t="str">
        <f t="shared" si="61"/>
        <v/>
      </c>
      <c r="Z240" s="34"/>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34" t="str">
        <f t="shared" si="73"/>
        <v xml:space="preserve"> </v>
      </c>
      <c r="AO240" s="34" t="str">
        <f t="shared" si="74"/>
        <v xml:space="preserve"> </v>
      </c>
      <c r="AP240" s="34" t="str">
        <f t="shared" si="75"/>
        <v xml:space="preserve"> </v>
      </c>
      <c r="AQ240" s="34" t="str">
        <f t="shared" si="76"/>
        <v xml:space="preserve"> </v>
      </c>
      <c r="AR240" s="22" t="str">
        <f t="shared" si="77"/>
        <v xml:space="preserve"> </v>
      </c>
      <c r="AS240" s="34">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34" t="str">
        <f t="shared" si="60"/>
        <v/>
      </c>
      <c r="Q241" s="14" t="str">
        <f>IF(ISNA(VLOOKUP(P241,Lookup!$B$7:$C$160,2,0)),"",VLOOKUP(P241,Lookup!$B$7:$C$160,2,0))</f>
        <v/>
      </c>
      <c r="R241" s="34" t="str">
        <f t="shared" si="61"/>
        <v/>
      </c>
      <c r="Z241" s="34"/>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34" t="str">
        <f t="shared" si="73"/>
        <v xml:space="preserve"> </v>
      </c>
      <c r="AO241" s="34" t="str">
        <f t="shared" si="74"/>
        <v xml:space="preserve"> </v>
      </c>
      <c r="AP241" s="34" t="str">
        <f t="shared" si="75"/>
        <v xml:space="preserve"> </v>
      </c>
      <c r="AQ241" s="34" t="str">
        <f t="shared" si="76"/>
        <v xml:space="preserve"> </v>
      </c>
      <c r="AR241" s="22" t="str">
        <f t="shared" si="77"/>
        <v xml:space="preserve"> </v>
      </c>
      <c r="AS241" s="34">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34" t="str">
        <f t="shared" si="60"/>
        <v/>
      </c>
      <c r="Q242" s="14" t="str">
        <f>IF(ISNA(VLOOKUP(P242,Lookup!$B$7:$C$160,2,0)),"",VLOOKUP(P242,Lookup!$B$7:$C$160,2,0))</f>
        <v/>
      </c>
      <c r="R242" s="34" t="str">
        <f t="shared" si="61"/>
        <v/>
      </c>
      <c r="Z242" s="34"/>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34" t="str">
        <f t="shared" si="73"/>
        <v xml:space="preserve"> </v>
      </c>
      <c r="AO242" s="34" t="str">
        <f t="shared" si="74"/>
        <v xml:space="preserve"> </v>
      </c>
      <c r="AP242" s="34" t="str">
        <f t="shared" si="75"/>
        <v xml:space="preserve"> </v>
      </c>
      <c r="AQ242" s="34" t="str">
        <f t="shared" si="76"/>
        <v xml:space="preserve"> </v>
      </c>
      <c r="AR242" s="22" t="str">
        <f t="shared" si="77"/>
        <v xml:space="preserve"> </v>
      </c>
      <c r="AS242" s="34">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34" t="str">
        <f t="shared" si="60"/>
        <v/>
      </c>
      <c r="Q243" s="14" t="str">
        <f>IF(ISNA(VLOOKUP(P243,Lookup!$B$7:$C$160,2,0)),"",VLOOKUP(P243,Lookup!$B$7:$C$160,2,0))</f>
        <v/>
      </c>
      <c r="R243" s="34" t="str">
        <f t="shared" si="61"/>
        <v/>
      </c>
      <c r="Z243" s="34"/>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34" t="str">
        <f t="shared" si="73"/>
        <v xml:space="preserve"> </v>
      </c>
      <c r="AO243" s="34" t="str">
        <f t="shared" si="74"/>
        <v xml:space="preserve"> </v>
      </c>
      <c r="AP243" s="34" t="str">
        <f t="shared" si="75"/>
        <v xml:space="preserve"> </v>
      </c>
      <c r="AQ243" s="34" t="str">
        <f t="shared" si="76"/>
        <v xml:space="preserve"> </v>
      </c>
      <c r="AR243" s="22" t="str">
        <f t="shared" si="77"/>
        <v xml:space="preserve"> </v>
      </c>
      <c r="AS243" s="34">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34" t="str">
        <f t="shared" si="60"/>
        <v/>
      </c>
      <c r="Q244" s="14" t="str">
        <f>IF(ISNA(VLOOKUP(P244,Lookup!$B$7:$C$160,2,0)),"",VLOOKUP(P244,Lookup!$B$7:$C$160,2,0))</f>
        <v/>
      </c>
      <c r="R244" s="34" t="str">
        <f t="shared" si="61"/>
        <v/>
      </c>
      <c r="Z244" s="34"/>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34" t="str">
        <f t="shared" si="73"/>
        <v xml:space="preserve"> </v>
      </c>
      <c r="AO244" s="34" t="str">
        <f t="shared" si="74"/>
        <v xml:space="preserve"> </v>
      </c>
      <c r="AP244" s="34" t="str">
        <f t="shared" si="75"/>
        <v xml:space="preserve"> </v>
      </c>
      <c r="AQ244" s="34" t="str">
        <f t="shared" si="76"/>
        <v xml:space="preserve"> </v>
      </c>
      <c r="AR244" s="22" t="str">
        <f t="shared" si="77"/>
        <v xml:space="preserve"> </v>
      </c>
      <c r="AS244" s="34">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34" t="str">
        <f t="shared" si="60"/>
        <v/>
      </c>
      <c r="Q245" s="14" t="str">
        <f>IF(ISNA(VLOOKUP(P245,Lookup!$B$7:$C$160,2,0)),"",VLOOKUP(P245,Lookup!$B$7:$C$160,2,0))</f>
        <v/>
      </c>
      <c r="R245" s="34" t="str">
        <f t="shared" si="61"/>
        <v/>
      </c>
      <c r="Z245" s="34"/>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34" t="str">
        <f t="shared" si="73"/>
        <v xml:space="preserve"> </v>
      </c>
      <c r="AO245" s="34" t="str">
        <f t="shared" si="74"/>
        <v xml:space="preserve"> </v>
      </c>
      <c r="AP245" s="34" t="str">
        <f t="shared" si="75"/>
        <v xml:space="preserve"> </v>
      </c>
      <c r="AQ245" s="34" t="str">
        <f t="shared" si="76"/>
        <v xml:space="preserve"> </v>
      </c>
      <c r="AR245" s="22" t="str">
        <f t="shared" si="77"/>
        <v xml:space="preserve"> </v>
      </c>
      <c r="AS245" s="34">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34" t="str">
        <f t="shared" si="60"/>
        <v/>
      </c>
      <c r="Q246" s="14" t="str">
        <f>IF(ISNA(VLOOKUP(P246,Lookup!$B$7:$C$160,2,0)),"",VLOOKUP(P246,Lookup!$B$7:$C$160,2,0))</f>
        <v/>
      </c>
      <c r="R246" s="34" t="str">
        <f t="shared" si="61"/>
        <v/>
      </c>
      <c r="Z246" s="34"/>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34" t="str">
        <f t="shared" si="73"/>
        <v xml:space="preserve"> </v>
      </c>
      <c r="AO246" s="34" t="str">
        <f t="shared" si="74"/>
        <v xml:space="preserve"> </v>
      </c>
      <c r="AP246" s="34" t="str">
        <f t="shared" si="75"/>
        <v xml:space="preserve"> </v>
      </c>
      <c r="AQ246" s="34" t="str">
        <f t="shared" si="76"/>
        <v xml:space="preserve"> </v>
      </c>
      <c r="AR246" s="22" t="str">
        <f t="shared" si="77"/>
        <v xml:space="preserve"> </v>
      </c>
      <c r="AS246" s="34">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34" t="str">
        <f t="shared" si="60"/>
        <v/>
      </c>
      <c r="Q247" s="14" t="str">
        <f>IF(ISNA(VLOOKUP(P247,Lookup!$B$7:$C$160,2,0)),"",VLOOKUP(P247,Lookup!$B$7:$C$160,2,0))</f>
        <v/>
      </c>
      <c r="R247" s="34" t="str">
        <f t="shared" si="61"/>
        <v/>
      </c>
      <c r="Z247" s="34"/>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34" t="str">
        <f t="shared" si="73"/>
        <v xml:space="preserve"> </v>
      </c>
      <c r="AO247" s="34" t="str">
        <f t="shared" si="74"/>
        <v xml:space="preserve"> </v>
      </c>
      <c r="AP247" s="34" t="str">
        <f t="shared" si="75"/>
        <v xml:space="preserve"> </v>
      </c>
      <c r="AQ247" s="34" t="str">
        <f t="shared" si="76"/>
        <v xml:space="preserve"> </v>
      </c>
      <c r="AR247" s="22" t="str">
        <f t="shared" si="77"/>
        <v xml:space="preserve"> </v>
      </c>
      <c r="AS247" s="34">
        <f t="shared" si="78"/>
        <v>0</v>
      </c>
    </row>
    <row r="248" spans="2:45">
      <c r="B248" s="2">
        <v>26</v>
      </c>
      <c r="C248" s="14">
        <f t="shared" si="79"/>
        <v>238</v>
      </c>
      <c r="D248" s="2">
        <v>59</v>
      </c>
      <c r="E248" s="2">
        <v>4</v>
      </c>
      <c r="F248" s="2">
        <v>94</v>
      </c>
      <c r="G248" s="2">
        <v>48</v>
      </c>
      <c r="H248" s="2" t="s">
        <v>42</v>
      </c>
      <c r="I248" s="2" t="s">
        <v>137</v>
      </c>
      <c r="J248" s="2" t="s">
        <v>41</v>
      </c>
      <c r="K248" s="14" t="str">
        <f>Magnetic!X248</f>
        <v>SSW</v>
      </c>
      <c r="L248" s="14" t="str">
        <f>IF(ISNA(VLOOKUP(K248,Lookup!$F$7:$G$38,2,0)),"",VLOOKUP(K248,Lookup!$F$7:$G$38,2,0))</f>
        <v>S</v>
      </c>
      <c r="M248" s="2" t="s">
        <v>200</v>
      </c>
      <c r="N248" s="14">
        <f>IF(ISNA(VLOOKUP(M248,Lookup!$B$7:$C$160,2,0)),"",VLOOKUP(M248,Lookup!$B$7:$C$160,2,0))</f>
        <v>0</v>
      </c>
      <c r="O248" s="34">
        <f t="shared" si="60"/>
        <v>0</v>
      </c>
      <c r="P248" s="2" t="s">
        <v>174</v>
      </c>
      <c r="Q248" s="14" t="str">
        <f>IF(ISNA(VLOOKUP(P248,Lookup!$B$7:$C$160,2,0)),"",VLOOKUP(P248,Lookup!$B$7:$C$160,2,0))</f>
        <v/>
      </c>
      <c r="R248" s="34" t="str">
        <f t="shared" si="61"/>
        <v/>
      </c>
      <c r="S248" s="2" t="s">
        <v>199</v>
      </c>
      <c r="T248" s="2">
        <v>16</v>
      </c>
      <c r="Z248" s="34" t="s">
        <v>414</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34" t="str">
        <f t="shared" si="73"/>
        <v xml:space="preserve"> </v>
      </c>
      <c r="AO248" s="34" t="str">
        <f t="shared" si="74"/>
        <v xml:space="preserve"> </v>
      </c>
      <c r="AP248" s="34">
        <f t="shared" si="75"/>
        <v>1</v>
      </c>
      <c r="AQ248" s="34" t="str">
        <f t="shared" si="76"/>
        <v xml:space="preserve"> </v>
      </c>
      <c r="AR248" s="22" t="str">
        <f t="shared" si="77"/>
        <v xml:space="preserve"> </v>
      </c>
      <c r="AS248" s="34">
        <f t="shared" si="78"/>
        <v>0</v>
      </c>
    </row>
    <row r="249" spans="2:45">
      <c r="B249" s="2">
        <v>27</v>
      </c>
      <c r="C249" s="14">
        <f t="shared" si="79"/>
        <v>239</v>
      </c>
      <c r="D249" s="2">
        <v>59</v>
      </c>
      <c r="E249" s="2">
        <v>44</v>
      </c>
      <c r="F249" s="2">
        <v>2</v>
      </c>
      <c r="G249" s="2">
        <v>36</v>
      </c>
      <c r="H249" s="2" t="s">
        <v>40</v>
      </c>
      <c r="I249" s="2" t="s">
        <v>220</v>
      </c>
      <c r="J249" s="2" t="s">
        <v>157</v>
      </c>
      <c r="K249" s="14" t="str">
        <f>Magnetic!X249</f>
        <v>NEbN</v>
      </c>
      <c r="L249" s="14" t="str">
        <f>IF(ISNA(VLOOKUP(K249,Lookup!$F$7:$G$38,2,0)),"",VLOOKUP(K249,Lookup!$F$7:$G$38,2,0))</f>
        <v>N</v>
      </c>
      <c r="M249" s="2" t="s">
        <v>169</v>
      </c>
      <c r="N249" s="14">
        <f>IF(ISNA(VLOOKUP(M249,Lookup!$B$7:$C$160,2,0)),"",VLOOKUP(M249,Lookup!$B$7:$C$160,2,0))</f>
        <v>5</v>
      </c>
      <c r="O249" s="34">
        <f t="shared" si="60"/>
        <v>5</v>
      </c>
      <c r="P249" s="2" t="s">
        <v>169</v>
      </c>
      <c r="Q249" s="14">
        <f>IF(ISNA(VLOOKUP(P249,Lookup!$B$7:$C$160,2,0)),"",VLOOKUP(P249,Lookup!$B$7:$C$160,2,0))</f>
        <v>5</v>
      </c>
      <c r="R249" s="34">
        <f t="shared" si="61"/>
        <v>5</v>
      </c>
      <c r="S249" s="2" t="s">
        <v>199</v>
      </c>
      <c r="T249" s="2">
        <v>85</v>
      </c>
      <c r="W249" s="2">
        <v>1</v>
      </c>
      <c r="Z249" s="34" t="s">
        <v>414</v>
      </c>
      <c r="AB249" s="21" t="str">
        <f t="shared" si="62"/>
        <v xml:space="preserve"> </v>
      </c>
      <c r="AC249" s="21" t="str">
        <f t="shared" si="63"/>
        <v xml:space="preserve"> </v>
      </c>
      <c r="AD249" s="21" t="str">
        <f t="shared" si="64"/>
        <v xml:space="preserve"> </v>
      </c>
      <c r="AE249" s="21">
        <f t="shared" si="65"/>
        <v>1</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34">
        <f t="shared" si="73"/>
        <v>1</v>
      </c>
      <c r="AO249" s="34" t="str">
        <f t="shared" si="74"/>
        <v xml:space="preserve"> </v>
      </c>
      <c r="AP249" s="34" t="str">
        <f t="shared" si="75"/>
        <v xml:space="preserve"> </v>
      </c>
      <c r="AQ249" s="34" t="str">
        <f t="shared" si="76"/>
        <v xml:space="preserve"> </v>
      </c>
      <c r="AR249" s="22" t="str">
        <f t="shared" si="77"/>
        <v xml:space="preserve"> </v>
      </c>
      <c r="AS249" s="34">
        <f t="shared" si="78"/>
        <v>0</v>
      </c>
    </row>
    <row r="250" spans="2:45">
      <c r="B250" s="2">
        <v>28</v>
      </c>
      <c r="C250" s="14">
        <f t="shared" si="79"/>
        <v>240</v>
      </c>
      <c r="D250" s="2">
        <v>60</v>
      </c>
      <c r="E250" s="2">
        <v>3</v>
      </c>
      <c r="F250" s="2">
        <v>6</v>
      </c>
      <c r="G250" s="2">
        <v>58</v>
      </c>
      <c r="H250" s="2" t="s">
        <v>40</v>
      </c>
      <c r="I250" s="2" t="s">
        <v>220</v>
      </c>
      <c r="J250" s="2" t="s">
        <v>157</v>
      </c>
      <c r="K250" s="14" t="str">
        <f>Magnetic!X250</f>
        <v>NEbN</v>
      </c>
      <c r="L250" s="14" t="str">
        <f>IF(ISNA(VLOOKUP(K250,Lookup!$F$7:$G$38,2,0)),"",VLOOKUP(K250,Lookup!$F$7:$G$38,2,0))</f>
        <v>N</v>
      </c>
      <c r="M250" s="2" t="s">
        <v>166</v>
      </c>
      <c r="N250" s="14">
        <f>IF(ISNA(VLOOKUP(M250,Lookup!$B$7:$C$160,2,0)),"",VLOOKUP(M250,Lookup!$B$7:$C$160,2,0))</f>
        <v>4</v>
      </c>
      <c r="O250" s="34">
        <f t="shared" si="60"/>
        <v>4</v>
      </c>
      <c r="P250" s="2" t="s">
        <v>165</v>
      </c>
      <c r="Q250" s="14">
        <f>IF(ISNA(VLOOKUP(P250,Lookup!$B$7:$C$160,2,0)),"",VLOOKUP(P250,Lookup!$B$7:$C$160,2,0))</f>
        <v>8</v>
      </c>
      <c r="R250" s="34">
        <f t="shared" si="61"/>
        <v>8</v>
      </c>
      <c r="S250" s="2" t="s">
        <v>199</v>
      </c>
      <c r="T250" s="2">
        <v>132</v>
      </c>
      <c r="W250" s="2">
        <v>1</v>
      </c>
      <c r="Y250" s="2" t="s">
        <v>221</v>
      </c>
      <c r="Z250" s="34" t="s">
        <v>413</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f t="shared" si="68"/>
        <v>1</v>
      </c>
      <c r="AI250" s="21" t="str">
        <f t="shared" si="69"/>
        <v xml:space="preserve"> </v>
      </c>
      <c r="AJ250" s="21" t="str">
        <f t="shared" si="70"/>
        <v xml:space="preserve"> </v>
      </c>
      <c r="AK250" s="21" t="str">
        <f t="shared" si="71"/>
        <v xml:space="preserve"> </v>
      </c>
      <c r="AL250" s="21" t="str">
        <f t="shared" si="72"/>
        <v xml:space="preserve"> </v>
      </c>
      <c r="AN250" s="34">
        <f t="shared" si="73"/>
        <v>1</v>
      </c>
      <c r="AO250" s="34" t="str">
        <f t="shared" si="74"/>
        <v xml:space="preserve"> </v>
      </c>
      <c r="AP250" s="34" t="str">
        <f t="shared" si="75"/>
        <v xml:space="preserve"> </v>
      </c>
      <c r="AQ250" s="34" t="str">
        <f t="shared" si="76"/>
        <v xml:space="preserve"> </v>
      </c>
      <c r="AR250" s="22" t="str">
        <f t="shared" si="77"/>
        <v xml:space="preserve"> </v>
      </c>
      <c r="AS250" s="34">
        <f t="shared" si="78"/>
        <v>0</v>
      </c>
    </row>
    <row r="251" spans="2:45">
      <c r="B251" s="2">
        <v>29</v>
      </c>
      <c r="C251" s="14">
        <f t="shared" si="79"/>
        <v>241</v>
      </c>
      <c r="D251" s="2">
        <v>60</v>
      </c>
      <c r="E251" s="2">
        <v>14</v>
      </c>
      <c r="F251" s="2">
        <v>8</v>
      </c>
      <c r="G251" s="2">
        <v>26</v>
      </c>
      <c r="H251" s="2" t="s">
        <v>40</v>
      </c>
      <c r="I251" s="2" t="s">
        <v>220</v>
      </c>
      <c r="J251" s="2" t="s">
        <v>222</v>
      </c>
      <c r="K251" s="14" t="str">
        <f>Magnetic!X251</f>
        <v>SW</v>
      </c>
      <c r="L251" s="14" t="str">
        <f>IF(ISNA(VLOOKUP(K251,Lookup!$F$7:$G$38,2,0)),"",VLOOKUP(K251,Lookup!$F$7:$G$38,2,0))</f>
        <v>S</v>
      </c>
      <c r="M251" s="2" t="s">
        <v>174</v>
      </c>
      <c r="N251" s="14" t="str">
        <f>IF(ISNA(VLOOKUP(M251,Lookup!$B$7:$C$160,2,0)),"",VLOOKUP(M251,Lookup!$B$7:$C$160,2,0))</f>
        <v/>
      </c>
      <c r="O251" s="34" t="str">
        <f t="shared" si="60"/>
        <v/>
      </c>
      <c r="P251" s="2" t="s">
        <v>174</v>
      </c>
      <c r="Q251" s="14" t="str">
        <f>IF(ISNA(VLOOKUP(P251,Lookup!$B$7:$C$160,2,0)),"",VLOOKUP(P251,Lookup!$B$7:$C$160,2,0))</f>
        <v/>
      </c>
      <c r="R251" s="34" t="str">
        <f t="shared" si="61"/>
        <v/>
      </c>
      <c r="S251" s="2" t="s">
        <v>199</v>
      </c>
      <c r="T251" s="2">
        <v>47</v>
      </c>
      <c r="Z251" s="34" t="s">
        <v>411</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34" t="str">
        <f t="shared" si="73"/>
        <v xml:space="preserve"> </v>
      </c>
      <c r="AO251" s="34" t="str">
        <f t="shared" si="74"/>
        <v xml:space="preserve"> </v>
      </c>
      <c r="AP251" s="34">
        <f t="shared" si="75"/>
        <v>1</v>
      </c>
      <c r="AQ251" s="34" t="str">
        <f t="shared" si="76"/>
        <v xml:space="preserve"> </v>
      </c>
      <c r="AR251" s="22" t="str">
        <f t="shared" si="77"/>
        <v xml:space="preserve"> </v>
      </c>
      <c r="AS251" s="34">
        <f t="shared" si="78"/>
        <v>0</v>
      </c>
    </row>
    <row r="252" spans="2:45">
      <c r="B252" s="2">
        <v>30</v>
      </c>
      <c r="C252" s="14">
        <f t="shared" si="79"/>
        <v>242</v>
      </c>
      <c r="D252" s="2">
        <v>61</v>
      </c>
      <c r="E252" s="2">
        <v>55</v>
      </c>
      <c r="F252" s="2">
        <v>12</v>
      </c>
      <c r="G252" s="2">
        <v>49</v>
      </c>
      <c r="H252" s="2" t="s">
        <v>40</v>
      </c>
      <c r="I252" s="2" t="s">
        <v>220</v>
      </c>
      <c r="J252" s="2" t="s">
        <v>41</v>
      </c>
      <c r="K252" s="14" t="str">
        <f>Magnetic!X252</f>
        <v>SWbS</v>
      </c>
      <c r="L252" s="14" t="str">
        <f>IF(ISNA(VLOOKUP(K252,Lookup!$F$7:$G$38,2,0)),"",VLOOKUP(K252,Lookup!$F$7:$G$38,2,0))</f>
        <v>S</v>
      </c>
      <c r="M252" s="2" t="s">
        <v>169</v>
      </c>
      <c r="N252" s="14">
        <f>IF(ISNA(VLOOKUP(M252,Lookup!$B$7:$C$160,2,0)),"",VLOOKUP(M252,Lookup!$B$7:$C$160,2,0))</f>
        <v>5</v>
      </c>
      <c r="O252" s="34">
        <f t="shared" si="60"/>
        <v>5</v>
      </c>
      <c r="P252" s="2" t="s">
        <v>169</v>
      </c>
      <c r="Q252" s="14">
        <f>IF(ISNA(VLOOKUP(P252,Lookup!$B$7:$C$160,2,0)),"",VLOOKUP(P252,Lookup!$B$7:$C$160,2,0))</f>
        <v>5</v>
      </c>
      <c r="R252" s="34">
        <f t="shared" si="61"/>
        <v>5</v>
      </c>
      <c r="S252" s="2" t="s">
        <v>193</v>
      </c>
      <c r="T252" s="2">
        <v>163</v>
      </c>
      <c r="U252" s="2">
        <v>1</v>
      </c>
      <c r="Z252" s="34" t="s">
        <v>411</v>
      </c>
      <c r="AB252" s="21" t="str">
        <f t="shared" si="62"/>
        <v xml:space="preserve"> </v>
      </c>
      <c r="AC252" s="21" t="str">
        <f t="shared" si="63"/>
        <v xml:space="preserve"> </v>
      </c>
      <c r="AD252" s="21" t="str">
        <f t="shared" si="64"/>
        <v xml:space="preserve"> </v>
      </c>
      <c r="AE252" s="21">
        <f t="shared" si="65"/>
        <v>1</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34" t="str">
        <f t="shared" si="73"/>
        <v xml:space="preserve"> </v>
      </c>
      <c r="AO252" s="34" t="str">
        <f t="shared" si="74"/>
        <v xml:space="preserve"> </v>
      </c>
      <c r="AP252" s="34">
        <f t="shared" si="75"/>
        <v>1</v>
      </c>
      <c r="AQ252" s="34" t="str">
        <f t="shared" si="76"/>
        <v xml:space="preserve"> </v>
      </c>
      <c r="AR252" s="22" t="str">
        <f t="shared" si="77"/>
        <v xml:space="preserve"> </v>
      </c>
      <c r="AS252" s="34">
        <f t="shared" si="78"/>
        <v>0</v>
      </c>
    </row>
    <row r="253" spans="2:45">
      <c r="B253" s="2">
        <v>31</v>
      </c>
      <c r="C253" s="14">
        <f t="shared" si="79"/>
        <v>243</v>
      </c>
      <c r="D253" s="2">
        <v>-99</v>
      </c>
      <c r="E253" s="2">
        <v>-99</v>
      </c>
      <c r="F253" s="2">
        <v>-99</v>
      </c>
      <c r="G253" s="2">
        <v>-99</v>
      </c>
      <c r="J253" s="2" t="s">
        <v>147</v>
      </c>
      <c r="K253" s="14" t="str">
        <f>Magnetic!X253</f>
        <v>Variable</v>
      </c>
      <c r="L253" s="14" t="str">
        <f>IF(ISNA(VLOOKUP(K253,Lookup!$F$7:$G$38,2,0)),"",VLOOKUP(K253,Lookup!$F$7:$G$38,2,0))</f>
        <v/>
      </c>
      <c r="M253" s="2" t="s">
        <v>174</v>
      </c>
      <c r="N253" s="14" t="str">
        <f>IF(ISNA(VLOOKUP(M253,Lookup!$B$7:$C$160,2,0)),"",VLOOKUP(M253,Lookup!$B$7:$C$160,2,0))</f>
        <v/>
      </c>
      <c r="O253" s="34" t="str">
        <f t="shared" si="60"/>
        <v/>
      </c>
      <c r="P253" s="2" t="s">
        <v>223</v>
      </c>
      <c r="Q253" s="14" t="str">
        <f>IF(ISNA(VLOOKUP(P253,Lookup!$B$7:$C$160,2,0)),"",VLOOKUP(P253,Lookup!$B$7:$C$160,2,0))</f>
        <v/>
      </c>
      <c r="R253" s="34" t="str">
        <f t="shared" si="61"/>
        <v/>
      </c>
      <c r="S253" s="2" t="s">
        <v>197</v>
      </c>
      <c r="T253" s="2">
        <v>-99</v>
      </c>
      <c r="U253" s="2">
        <v>1</v>
      </c>
      <c r="W253" s="2">
        <v>1</v>
      </c>
      <c r="X253" s="2" t="s">
        <v>224</v>
      </c>
      <c r="Z253" s="34" t="s">
        <v>411</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34" t="str">
        <f t="shared" si="73"/>
        <v xml:space="preserve"> </v>
      </c>
      <c r="AO253" s="34" t="str">
        <f t="shared" si="74"/>
        <v xml:space="preserve"> </v>
      </c>
      <c r="AP253" s="34" t="str">
        <f t="shared" si="75"/>
        <v xml:space="preserve"> </v>
      </c>
      <c r="AQ253" s="34" t="str">
        <f t="shared" si="76"/>
        <v xml:space="preserve"> </v>
      </c>
      <c r="AR253" s="22" t="str">
        <f t="shared" si="77"/>
        <v xml:space="preserve"> </v>
      </c>
      <c r="AS253" s="34">
        <f t="shared" si="78"/>
        <v>0</v>
      </c>
    </row>
    <row r="254" spans="2:45">
      <c r="B254" s="20">
        <v>37135</v>
      </c>
      <c r="C254" s="14">
        <f t="shared" si="79"/>
        <v>244</v>
      </c>
      <c r="D254" s="2">
        <v>-99</v>
      </c>
      <c r="E254" s="2">
        <v>-99</v>
      </c>
      <c r="F254" s="2">
        <v>-99</v>
      </c>
      <c r="G254" s="2">
        <v>-99</v>
      </c>
      <c r="J254" s="2" t="s">
        <v>141</v>
      </c>
      <c r="K254" s="14" t="str">
        <f>Magnetic!X254</f>
        <v>EbS</v>
      </c>
      <c r="L254" s="14" t="str">
        <f>IF(ISNA(VLOOKUP(K254,Lookup!$F$7:$G$38,2,0)),"",VLOOKUP(K254,Lookup!$F$7:$G$38,2,0))</f>
        <v>E</v>
      </c>
      <c r="M254" s="2" t="s">
        <v>203</v>
      </c>
      <c r="N254" s="14">
        <f>IF(ISNA(VLOOKUP(M254,Lookup!$B$7:$C$160,2,0)),"",VLOOKUP(M254,Lookup!$B$7:$C$160,2,0))</f>
        <v>1</v>
      </c>
      <c r="O254" s="34">
        <f t="shared" si="60"/>
        <v>1</v>
      </c>
      <c r="P254" s="2" t="s">
        <v>203</v>
      </c>
      <c r="Q254" s="14">
        <f>IF(ISNA(VLOOKUP(P254,Lookup!$B$7:$C$160,2,0)),"",VLOOKUP(P254,Lookup!$B$7:$C$160,2,0))</f>
        <v>1</v>
      </c>
      <c r="R254" s="34">
        <f t="shared" si="61"/>
        <v>1</v>
      </c>
      <c r="S254" s="2" t="s">
        <v>197</v>
      </c>
      <c r="T254" s="2">
        <v>-99</v>
      </c>
      <c r="W254" s="2">
        <v>1</v>
      </c>
      <c r="Z254" s="34" t="s">
        <v>411</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34" t="str">
        <f t="shared" si="73"/>
        <v xml:space="preserve"> </v>
      </c>
      <c r="AO254" s="34">
        <f t="shared" si="74"/>
        <v>1</v>
      </c>
      <c r="AP254" s="34" t="str">
        <f t="shared" si="75"/>
        <v xml:space="preserve"> </v>
      </c>
      <c r="AQ254" s="34" t="str">
        <f t="shared" si="76"/>
        <v xml:space="preserve"> </v>
      </c>
      <c r="AR254" s="22" t="str">
        <f t="shared" si="77"/>
        <v xml:space="preserve"> </v>
      </c>
      <c r="AS254" s="34">
        <f t="shared" si="78"/>
        <v>0</v>
      </c>
    </row>
    <row r="255" spans="2:45">
      <c r="B255" s="2">
        <v>2</v>
      </c>
      <c r="C255" s="14">
        <f t="shared" si="79"/>
        <v>245</v>
      </c>
      <c r="D255" s="2">
        <v>63</v>
      </c>
      <c r="E255" s="2">
        <v>3</v>
      </c>
      <c r="F255" s="2">
        <v>75</v>
      </c>
      <c r="G255" s="2">
        <v>53</v>
      </c>
      <c r="H255" s="2" t="s">
        <v>42</v>
      </c>
      <c r="I255" s="2" t="s">
        <v>137</v>
      </c>
      <c r="J255" s="2" t="s">
        <v>144</v>
      </c>
      <c r="K255" s="14" t="str">
        <f>Magnetic!X255</f>
        <v>NbW</v>
      </c>
      <c r="L255" s="14" t="str">
        <f>IF(ISNA(VLOOKUP(K255,Lookup!$F$7:$G$38,2,0)),"",VLOOKUP(K255,Lookup!$F$7:$G$38,2,0))</f>
        <v>N</v>
      </c>
      <c r="M255" s="2" t="s">
        <v>166</v>
      </c>
      <c r="N255" s="14">
        <f>IF(ISNA(VLOOKUP(M255,Lookup!$B$7:$C$160,2,0)),"",VLOOKUP(M255,Lookup!$B$7:$C$160,2,0))</f>
        <v>4</v>
      </c>
      <c r="O255" s="34">
        <f t="shared" si="60"/>
        <v>4</v>
      </c>
      <c r="P255" s="2" t="s">
        <v>169</v>
      </c>
      <c r="Q255" s="14">
        <f>IF(ISNA(VLOOKUP(P255,Lookup!$B$7:$C$160,2,0)),"",VLOOKUP(P255,Lookup!$B$7:$C$160,2,0))</f>
        <v>5</v>
      </c>
      <c r="R255" s="34">
        <f t="shared" si="61"/>
        <v>5</v>
      </c>
      <c r="S255" s="2" t="s">
        <v>199</v>
      </c>
      <c r="T255" s="2">
        <v>63</v>
      </c>
      <c r="W255" s="2">
        <v>1</v>
      </c>
      <c r="Z255" s="34" t="s">
        <v>411</v>
      </c>
      <c r="AB255" s="21" t="str">
        <f t="shared" si="62"/>
        <v xml:space="preserve"> </v>
      </c>
      <c r="AC255" s="21" t="str">
        <f t="shared" si="63"/>
        <v xml:space="preserve"> </v>
      </c>
      <c r="AD255" s="21" t="str">
        <f t="shared" si="64"/>
        <v xml:space="preserve"> </v>
      </c>
      <c r="AE255" s="21">
        <f t="shared" si="65"/>
        <v>1</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34">
        <f t="shared" si="73"/>
        <v>1</v>
      </c>
      <c r="AO255" s="34" t="str">
        <f t="shared" si="74"/>
        <v xml:space="preserve"> </v>
      </c>
      <c r="AP255" s="34" t="str">
        <f t="shared" si="75"/>
        <v xml:space="preserve"> </v>
      </c>
      <c r="AQ255" s="34" t="str">
        <f t="shared" si="76"/>
        <v xml:space="preserve"> </v>
      </c>
      <c r="AR255" s="22" t="str">
        <f t="shared" si="77"/>
        <v xml:space="preserve"> </v>
      </c>
      <c r="AS255" s="34">
        <f t="shared" si="78"/>
        <v>0</v>
      </c>
    </row>
    <row r="256" spans="2:45">
      <c r="B256" s="2">
        <v>3</v>
      </c>
      <c r="C256" s="14">
        <f t="shared" si="79"/>
        <v>246</v>
      </c>
      <c r="D256" s="2">
        <v>62</v>
      </c>
      <c r="E256" s="2">
        <v>56</v>
      </c>
      <c r="F256" s="2">
        <v>2</v>
      </c>
      <c r="G256" s="2">
        <v>5</v>
      </c>
      <c r="H256" s="2" t="s">
        <v>40</v>
      </c>
      <c r="I256" s="2" t="s">
        <v>225</v>
      </c>
      <c r="J256" s="2" t="s">
        <v>164</v>
      </c>
      <c r="K256" s="14" t="str">
        <f>Magnetic!X256</f>
        <v>WbS</v>
      </c>
      <c r="L256" s="14" t="str">
        <f>IF(ISNA(VLOOKUP(K256,Lookup!$F$7:$G$38,2,0)),"",VLOOKUP(K256,Lookup!$F$7:$G$38,2,0))</f>
        <v>W</v>
      </c>
      <c r="M256" s="2" t="s">
        <v>174</v>
      </c>
      <c r="N256" s="14" t="str">
        <f>IF(ISNA(VLOOKUP(M256,Lookup!$B$7:$C$160,2,0)),"",VLOOKUP(M256,Lookup!$B$7:$C$160,2,0))</f>
        <v/>
      </c>
      <c r="O256" s="34" t="str">
        <f t="shared" si="60"/>
        <v/>
      </c>
      <c r="P256" s="2" t="s">
        <v>169</v>
      </c>
      <c r="Q256" s="14">
        <f>IF(ISNA(VLOOKUP(P256,Lookup!$B$7:$C$160,2,0)),"",VLOOKUP(P256,Lookup!$B$7:$C$160,2,0))</f>
        <v>5</v>
      </c>
      <c r="R256" s="34">
        <f t="shared" si="61"/>
        <v>5</v>
      </c>
      <c r="S256" s="2" t="s">
        <v>193</v>
      </c>
      <c r="T256" s="2">
        <v>57</v>
      </c>
      <c r="Z256" s="34" t="s">
        <v>411</v>
      </c>
      <c r="AB256" s="21" t="str">
        <f t="shared" si="62"/>
        <v xml:space="preserve"> </v>
      </c>
      <c r="AC256" s="21" t="str">
        <f t="shared" si="63"/>
        <v xml:space="preserve"> </v>
      </c>
      <c r="AD256" s="21" t="str">
        <f t="shared" si="64"/>
        <v xml:space="preserve"> </v>
      </c>
      <c r="AE256" s="21">
        <f t="shared" si="65"/>
        <v>1</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34" t="str">
        <f t="shared" si="73"/>
        <v xml:space="preserve"> </v>
      </c>
      <c r="AO256" s="34" t="str">
        <f t="shared" si="74"/>
        <v xml:space="preserve"> </v>
      </c>
      <c r="AP256" s="34" t="str">
        <f t="shared" si="75"/>
        <v xml:space="preserve"> </v>
      </c>
      <c r="AQ256" s="34">
        <f t="shared" si="76"/>
        <v>1</v>
      </c>
      <c r="AR256" s="22" t="str">
        <f t="shared" si="77"/>
        <v xml:space="preserve"> </v>
      </c>
      <c r="AS256" s="34">
        <f t="shared" si="78"/>
        <v>0</v>
      </c>
    </row>
    <row r="257" spans="2:45">
      <c r="B257" s="2">
        <v>4</v>
      </c>
      <c r="C257" s="14">
        <f t="shared" si="79"/>
        <v>247</v>
      </c>
      <c r="D257" s="2">
        <v>62</v>
      </c>
      <c r="E257" s="2">
        <v>21</v>
      </c>
      <c r="F257" s="2">
        <v>-99</v>
      </c>
      <c r="G257" s="2">
        <v>-99</v>
      </c>
      <c r="J257" s="2" t="s">
        <v>39</v>
      </c>
      <c r="K257" s="14" t="str">
        <f>Magnetic!X257</f>
        <v>NEbN</v>
      </c>
      <c r="L257" s="14" t="str">
        <f>IF(ISNA(VLOOKUP(K257,Lookup!$F$7:$G$38,2,0)),"",VLOOKUP(K257,Lookup!$F$7:$G$38,2,0))</f>
        <v>N</v>
      </c>
      <c r="M257" s="2" t="s">
        <v>169</v>
      </c>
      <c r="N257" s="14">
        <f>IF(ISNA(VLOOKUP(M257,Lookup!$B$7:$C$160,2,0)),"",VLOOKUP(M257,Lookup!$B$7:$C$160,2,0))</f>
        <v>5</v>
      </c>
      <c r="O257" s="34">
        <f t="shared" si="60"/>
        <v>5</v>
      </c>
      <c r="P257" s="2" t="s">
        <v>169</v>
      </c>
      <c r="Q257" s="14">
        <f>IF(ISNA(VLOOKUP(P257,Lookup!$B$7:$C$160,2,0)),"",VLOOKUP(P257,Lookup!$B$7:$C$160,2,0))</f>
        <v>5</v>
      </c>
      <c r="R257" s="34">
        <f t="shared" si="61"/>
        <v>5</v>
      </c>
      <c r="S257" s="2" t="s">
        <v>199</v>
      </c>
      <c r="T257" s="2">
        <v>-99</v>
      </c>
      <c r="V257" s="2">
        <v>1</v>
      </c>
      <c r="Z257" s="34" t="s">
        <v>411</v>
      </c>
      <c r="AB257" s="21" t="str">
        <f t="shared" si="62"/>
        <v xml:space="preserve"> </v>
      </c>
      <c r="AC257" s="21" t="str">
        <f t="shared" si="63"/>
        <v xml:space="preserve"> </v>
      </c>
      <c r="AD257" s="21" t="str">
        <f t="shared" si="64"/>
        <v xml:space="preserve"> </v>
      </c>
      <c r="AE257" s="21">
        <f t="shared" si="65"/>
        <v>1</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34">
        <f t="shared" si="73"/>
        <v>1</v>
      </c>
      <c r="AO257" s="34" t="str">
        <f t="shared" si="74"/>
        <v xml:space="preserve"> </v>
      </c>
      <c r="AP257" s="34" t="str">
        <f t="shared" si="75"/>
        <v xml:space="preserve"> </v>
      </c>
      <c r="AQ257" s="34" t="str">
        <f t="shared" si="76"/>
        <v xml:space="preserve"> </v>
      </c>
      <c r="AR257" s="22" t="str">
        <f t="shared" si="77"/>
        <v xml:space="preserve"> </v>
      </c>
      <c r="AS257" s="34">
        <f t="shared" si="78"/>
        <v>0</v>
      </c>
    </row>
    <row r="258" spans="2:45">
      <c r="B258" s="2">
        <v>5</v>
      </c>
      <c r="C258" s="14">
        <f t="shared" si="79"/>
        <v>248</v>
      </c>
      <c r="D258" s="2">
        <v>61</v>
      </c>
      <c r="E258" s="2">
        <v>42</v>
      </c>
      <c r="F258" s="2">
        <v>69</v>
      </c>
      <c r="G258" s="2">
        <v>38</v>
      </c>
      <c r="H258" s="2" t="s">
        <v>42</v>
      </c>
      <c r="I258" s="2" t="s">
        <v>137</v>
      </c>
      <c r="J258" s="2" t="s">
        <v>213</v>
      </c>
      <c r="K258" s="14" t="str">
        <f>Magnetic!X258</f>
        <v>SbE</v>
      </c>
      <c r="L258" s="14" t="str">
        <f>IF(ISNA(VLOOKUP(K258,Lookup!$F$7:$G$38,2,0)),"",VLOOKUP(K258,Lookup!$F$7:$G$38,2,0))</f>
        <v>S</v>
      </c>
      <c r="M258" s="2" t="s">
        <v>203</v>
      </c>
      <c r="N258" s="14">
        <f>IF(ISNA(VLOOKUP(M258,Lookup!$B$7:$C$160,2,0)),"",VLOOKUP(M258,Lookup!$B$7:$C$160,2,0))</f>
        <v>1</v>
      </c>
      <c r="O258" s="34">
        <f t="shared" si="60"/>
        <v>1</v>
      </c>
      <c r="P258" s="2" t="s">
        <v>203</v>
      </c>
      <c r="Q258" s="14">
        <f>IF(ISNA(VLOOKUP(P258,Lookup!$B$7:$C$160,2,0)),"",VLOOKUP(P258,Lookup!$B$7:$C$160,2,0))</f>
        <v>1</v>
      </c>
      <c r="R258" s="34">
        <f t="shared" si="61"/>
        <v>1</v>
      </c>
      <c r="S258" s="2" t="s">
        <v>193</v>
      </c>
      <c r="T258" s="2">
        <v>74</v>
      </c>
      <c r="Z258" s="34" t="s">
        <v>415</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34" t="str">
        <f t="shared" si="73"/>
        <v xml:space="preserve"> </v>
      </c>
      <c r="AO258" s="34" t="str">
        <f t="shared" si="74"/>
        <v xml:space="preserve"> </v>
      </c>
      <c r="AP258" s="34">
        <f t="shared" si="75"/>
        <v>1</v>
      </c>
      <c r="AQ258" s="34" t="str">
        <f t="shared" si="76"/>
        <v xml:space="preserve"> </v>
      </c>
      <c r="AR258" s="22" t="str">
        <f t="shared" si="77"/>
        <v xml:space="preserve"> </v>
      </c>
      <c r="AS258" s="34">
        <f t="shared" si="78"/>
        <v>0</v>
      </c>
    </row>
    <row r="259" spans="2:45">
      <c r="B259" s="2">
        <v>6</v>
      </c>
      <c r="C259" s="14">
        <f t="shared" si="79"/>
        <v>249</v>
      </c>
      <c r="D259" s="2">
        <v>61</v>
      </c>
      <c r="E259" s="2">
        <v>22</v>
      </c>
      <c r="F259" s="2">
        <v>67</v>
      </c>
      <c r="G259" s="2">
        <v>56</v>
      </c>
      <c r="H259" s="2" t="s">
        <v>42</v>
      </c>
      <c r="I259" s="2" t="s">
        <v>137</v>
      </c>
      <c r="J259" s="2" t="s">
        <v>147</v>
      </c>
      <c r="K259" s="14" t="str">
        <f>Magnetic!X259</f>
        <v>Variable</v>
      </c>
      <c r="L259" s="14" t="str">
        <f>IF(ISNA(VLOOKUP(K259,Lookup!$F$7:$G$38,2,0)),"",VLOOKUP(K259,Lookup!$F$7:$G$38,2,0))</f>
        <v/>
      </c>
      <c r="M259" s="2" t="s">
        <v>176</v>
      </c>
      <c r="N259" s="14" t="str">
        <f>IF(ISNA(VLOOKUP(M259,Lookup!$B$7:$C$160,2,0)),"",VLOOKUP(M259,Lookup!$B$7:$C$160,2,0))</f>
        <v/>
      </c>
      <c r="O259" s="34" t="str">
        <f t="shared" si="60"/>
        <v/>
      </c>
      <c r="P259" s="2" t="s">
        <v>176</v>
      </c>
      <c r="Q259" s="14" t="str">
        <f>IF(ISNA(VLOOKUP(P259,Lookup!$B$7:$C$160,2,0)),"",VLOOKUP(P259,Lookup!$B$7:$C$160,2,0))</f>
        <v/>
      </c>
      <c r="R259" s="34" t="str">
        <f t="shared" si="61"/>
        <v/>
      </c>
      <c r="S259" s="2" t="s">
        <v>195</v>
      </c>
      <c r="T259" s="2">
        <v>53</v>
      </c>
      <c r="Z259" s="34" t="s">
        <v>415</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34" t="str">
        <f t="shared" si="73"/>
        <v xml:space="preserve"> </v>
      </c>
      <c r="AO259" s="34" t="str">
        <f t="shared" si="74"/>
        <v xml:space="preserve"> </v>
      </c>
      <c r="AP259" s="34" t="str">
        <f t="shared" si="75"/>
        <v xml:space="preserve"> </v>
      </c>
      <c r="AQ259" s="34" t="str">
        <f t="shared" si="76"/>
        <v xml:space="preserve"> </v>
      </c>
      <c r="AR259" s="22" t="str">
        <f t="shared" si="77"/>
        <v xml:space="preserve"> </v>
      </c>
      <c r="AS259" s="34">
        <f t="shared" si="78"/>
        <v>0</v>
      </c>
    </row>
    <row r="260" spans="2:45">
      <c r="B260" s="2">
        <v>7</v>
      </c>
      <c r="C260" s="14">
        <f t="shared" si="79"/>
        <v>250</v>
      </c>
      <c r="D260" s="2">
        <v>61</v>
      </c>
      <c r="E260" s="2">
        <v>16</v>
      </c>
      <c r="F260" s="2">
        <v>66</v>
      </c>
      <c r="G260" s="2">
        <v>56</v>
      </c>
      <c r="H260" s="2" t="s">
        <v>42</v>
      </c>
      <c r="I260" s="2" t="s">
        <v>137</v>
      </c>
      <c r="J260" s="2" t="s">
        <v>227</v>
      </c>
      <c r="K260" s="14" t="str">
        <f>Magnetic!X260</f>
        <v>WbN</v>
      </c>
      <c r="L260" s="14" t="str">
        <f>IF(ISNA(VLOOKUP(K260,Lookup!$F$7:$G$38,2,0)),"",VLOOKUP(K260,Lookup!$F$7:$G$38,2,0))</f>
        <v>W</v>
      </c>
      <c r="M260" s="2" t="s">
        <v>203</v>
      </c>
      <c r="N260" s="14">
        <f>IF(ISNA(VLOOKUP(M260,Lookup!$B$7:$C$160,2,0)),"",VLOOKUP(M260,Lookup!$B$7:$C$160,2,0))</f>
        <v>1</v>
      </c>
      <c r="O260" s="34">
        <f t="shared" si="60"/>
        <v>1</v>
      </c>
      <c r="P260" s="2" t="s">
        <v>170</v>
      </c>
      <c r="Q260" s="14">
        <f>IF(ISNA(VLOOKUP(P260,Lookup!$B$7:$C$160,2,0)),"",VLOOKUP(P260,Lookup!$B$7:$C$160,2,0))</f>
        <v>4</v>
      </c>
      <c r="R260" s="34">
        <f t="shared" si="61"/>
        <v>4</v>
      </c>
      <c r="S260" s="2" t="s">
        <v>197</v>
      </c>
      <c r="T260" s="2">
        <v>30</v>
      </c>
      <c r="W260" s="2">
        <v>1</v>
      </c>
      <c r="Y260" s="2" t="s">
        <v>228</v>
      </c>
      <c r="Z260" s="34" t="s">
        <v>415</v>
      </c>
      <c r="AB260" s="21" t="str">
        <f t="shared" si="62"/>
        <v xml:space="preserve"> </v>
      </c>
      <c r="AC260" s="21" t="str">
        <f t="shared" si="63"/>
        <v xml:space="preserve"> </v>
      </c>
      <c r="AD260" s="21">
        <f t="shared" si="64"/>
        <v>1</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34" t="str">
        <f t="shared" si="73"/>
        <v xml:space="preserve"> </v>
      </c>
      <c r="AO260" s="34" t="str">
        <f t="shared" si="74"/>
        <v xml:space="preserve"> </v>
      </c>
      <c r="AP260" s="34" t="str">
        <f t="shared" si="75"/>
        <v xml:space="preserve"> </v>
      </c>
      <c r="AQ260" s="34">
        <f t="shared" si="76"/>
        <v>1</v>
      </c>
      <c r="AR260" s="22" t="str">
        <f t="shared" si="77"/>
        <v xml:space="preserve"> </v>
      </c>
      <c r="AS260" s="34">
        <f t="shared" si="78"/>
        <v>0</v>
      </c>
    </row>
    <row r="261" spans="2:45">
      <c r="B261" s="2">
        <v>8</v>
      </c>
      <c r="C261" s="14">
        <f t="shared" si="79"/>
        <v>251</v>
      </c>
      <c r="D261" s="18">
        <v>61</v>
      </c>
      <c r="E261" s="18">
        <v>20</v>
      </c>
      <c r="F261" s="18">
        <v>63</v>
      </c>
      <c r="G261" s="18">
        <v>41</v>
      </c>
      <c r="H261" s="18" t="s">
        <v>158</v>
      </c>
      <c r="I261" s="2" t="s">
        <v>137</v>
      </c>
      <c r="J261" s="18" t="s">
        <v>41</v>
      </c>
      <c r="K261" s="14" t="str">
        <f>Magnetic!X261</f>
        <v>SW</v>
      </c>
      <c r="L261" s="14" t="str">
        <f>IF(ISNA(VLOOKUP(K261,Lookup!$F$7:$G$38,2,0)),"",VLOOKUP(K261,Lookup!$F$7:$G$38,2,0))</f>
        <v>S</v>
      </c>
      <c r="M261" s="2" t="s">
        <v>166</v>
      </c>
      <c r="N261" s="14">
        <f>IF(ISNA(VLOOKUP(M261,Lookup!$B$7:$C$160,2,0)),"",VLOOKUP(M261,Lookup!$B$7:$C$160,2,0))</f>
        <v>4</v>
      </c>
      <c r="O261" s="34">
        <f t="shared" si="60"/>
        <v>4</v>
      </c>
      <c r="P261" s="18" t="s">
        <v>166</v>
      </c>
      <c r="Q261" s="14">
        <f>IF(ISNA(VLOOKUP(P261,Lookup!$B$7:$C$160,2,0)),"",VLOOKUP(P261,Lookup!$B$7:$C$160,2,0))</f>
        <v>4</v>
      </c>
      <c r="R261" s="34">
        <f t="shared" si="61"/>
        <v>4</v>
      </c>
      <c r="S261" s="2" t="s">
        <v>195</v>
      </c>
      <c r="T261" s="2">
        <v>-99</v>
      </c>
      <c r="U261" s="18"/>
      <c r="V261" s="18"/>
      <c r="W261" s="18"/>
      <c r="X261" s="18" t="s">
        <v>185</v>
      </c>
      <c r="Y261" s="18" t="s">
        <v>186</v>
      </c>
      <c r="Z261" s="34" t="s">
        <v>415</v>
      </c>
      <c r="AB261" s="21" t="str">
        <f t="shared" si="62"/>
        <v xml:space="preserve"> </v>
      </c>
      <c r="AC261" s="21" t="str">
        <f t="shared" si="63"/>
        <v xml:space="preserve"> </v>
      </c>
      <c r="AD261" s="21">
        <f t="shared" si="64"/>
        <v>1</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34" t="str">
        <f t="shared" si="73"/>
        <v xml:space="preserve"> </v>
      </c>
      <c r="AO261" s="34" t="str">
        <f t="shared" si="74"/>
        <v xml:space="preserve"> </v>
      </c>
      <c r="AP261" s="34">
        <f t="shared" si="75"/>
        <v>1</v>
      </c>
      <c r="AQ261" s="34" t="str">
        <f t="shared" si="76"/>
        <v xml:space="preserve"> </v>
      </c>
      <c r="AR261" s="22" t="str">
        <f t="shared" si="77"/>
        <v xml:space="preserve"> </v>
      </c>
      <c r="AS261" s="34">
        <f t="shared" si="78"/>
        <v>0</v>
      </c>
    </row>
    <row r="262" spans="2:45">
      <c r="B262" s="2">
        <v>9</v>
      </c>
      <c r="C262" s="14">
        <f t="shared" si="79"/>
        <v>252</v>
      </c>
      <c r="D262" s="18">
        <v>61</v>
      </c>
      <c r="E262" s="18">
        <v>1</v>
      </c>
      <c r="F262" s="18">
        <v>60</v>
      </c>
      <c r="G262" s="18">
        <v>26</v>
      </c>
      <c r="H262" s="18" t="s">
        <v>158</v>
      </c>
      <c r="I262" s="2" t="s">
        <v>137</v>
      </c>
      <c r="J262" s="18" t="s">
        <v>143</v>
      </c>
      <c r="K262" s="14" t="str">
        <f>Magnetic!X262</f>
        <v>NNW</v>
      </c>
      <c r="L262" s="14" t="str">
        <f>IF(ISNA(VLOOKUP(K262,Lookup!$F$7:$G$38,2,0)),"",VLOOKUP(K262,Lookup!$F$7:$G$38,2,0))</f>
        <v>N</v>
      </c>
      <c r="M262" s="2" t="s">
        <v>167</v>
      </c>
      <c r="N262" s="14">
        <f>IF(ISNA(VLOOKUP(M262,Lookup!$B$7:$C$160,2,0)),"",VLOOKUP(M262,Lookup!$B$7:$C$160,2,0))</f>
        <v>9</v>
      </c>
      <c r="O262" s="34">
        <f t="shared" si="60"/>
        <v>9</v>
      </c>
      <c r="P262" s="18" t="s">
        <v>167</v>
      </c>
      <c r="Q262" s="14">
        <f>IF(ISNA(VLOOKUP(P262,Lookup!$B$7:$C$160,2,0)),"",VLOOKUP(P262,Lookup!$B$7:$C$160,2,0))</f>
        <v>9</v>
      </c>
      <c r="R262" s="34">
        <f t="shared" si="61"/>
        <v>9</v>
      </c>
      <c r="S262" s="2" t="s">
        <v>193</v>
      </c>
      <c r="T262" s="2">
        <v>96</v>
      </c>
      <c r="U262" s="18">
        <v>1</v>
      </c>
      <c r="V262" s="18"/>
      <c r="W262" s="18"/>
      <c r="X262" s="18" t="s">
        <v>185</v>
      </c>
      <c r="Y262" s="18"/>
      <c r="Z262" s="35" t="s">
        <v>416</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f t="shared" si="69"/>
        <v>1</v>
      </c>
      <c r="AJ262" s="21" t="str">
        <f t="shared" si="70"/>
        <v xml:space="preserve"> </v>
      </c>
      <c r="AK262" s="21" t="str">
        <f t="shared" si="71"/>
        <v xml:space="preserve"> </v>
      </c>
      <c r="AL262" s="21" t="str">
        <f t="shared" si="72"/>
        <v xml:space="preserve"> </v>
      </c>
      <c r="AN262" s="34">
        <f t="shared" si="73"/>
        <v>1</v>
      </c>
      <c r="AO262" s="34" t="str">
        <f t="shared" si="74"/>
        <v xml:space="preserve"> </v>
      </c>
      <c r="AP262" s="34" t="str">
        <f t="shared" si="75"/>
        <v xml:space="preserve"> </v>
      </c>
      <c r="AQ262" s="34" t="str">
        <f t="shared" si="76"/>
        <v xml:space="preserve"> </v>
      </c>
      <c r="AR262" s="22" t="str">
        <f t="shared" si="77"/>
        <v xml:space="preserve"> </v>
      </c>
      <c r="AS262" s="34">
        <f t="shared" si="78"/>
        <v>1</v>
      </c>
    </row>
    <row r="263" spans="2:45">
      <c r="B263" s="2">
        <v>10</v>
      </c>
      <c r="C263" s="14">
        <f t="shared" si="79"/>
        <v>253</v>
      </c>
      <c r="D263" s="18">
        <v>60</v>
      </c>
      <c r="E263" s="18">
        <v>49</v>
      </c>
      <c r="F263" s="18">
        <v>57</v>
      </c>
      <c r="G263" s="18">
        <v>36</v>
      </c>
      <c r="H263" s="18" t="s">
        <v>158</v>
      </c>
      <c r="I263" s="2" t="s">
        <v>137</v>
      </c>
      <c r="J263" s="18" t="s">
        <v>141</v>
      </c>
      <c r="K263" s="14" t="str">
        <f>Magnetic!X263</f>
        <v>EbS</v>
      </c>
      <c r="L263" s="14" t="str">
        <f>IF(ISNA(VLOOKUP(K263,Lookup!$F$7:$G$38,2,0)),"",VLOOKUP(K263,Lookup!$F$7:$G$38,2,0))</f>
        <v>E</v>
      </c>
      <c r="M263" s="2" t="s">
        <v>166</v>
      </c>
      <c r="N263" s="14">
        <f>IF(ISNA(VLOOKUP(M263,Lookup!$B$7:$C$160,2,0)),"",VLOOKUP(M263,Lookup!$B$7:$C$160,2,0))</f>
        <v>4</v>
      </c>
      <c r="O263" s="34">
        <f t="shared" si="60"/>
        <v>4</v>
      </c>
      <c r="P263" s="18" t="s">
        <v>165</v>
      </c>
      <c r="Q263" s="14">
        <f>IF(ISNA(VLOOKUP(P263,Lookup!$B$7:$C$160,2,0)),"",VLOOKUP(P263,Lookup!$B$7:$C$160,2,0))</f>
        <v>8</v>
      </c>
      <c r="R263" s="34">
        <f t="shared" si="61"/>
        <v>8</v>
      </c>
      <c r="S263" s="2" t="s">
        <v>197</v>
      </c>
      <c r="T263" s="2">
        <v>83</v>
      </c>
      <c r="U263" s="18">
        <v>1</v>
      </c>
      <c r="V263" s="18"/>
      <c r="W263" s="18"/>
      <c r="X263" s="18"/>
      <c r="Y263" s="18"/>
      <c r="Z263" s="35" t="s">
        <v>416</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f t="shared" si="68"/>
        <v>1</v>
      </c>
      <c r="AI263" s="21" t="str">
        <f t="shared" si="69"/>
        <v xml:space="preserve"> </v>
      </c>
      <c r="AJ263" s="21" t="str">
        <f t="shared" si="70"/>
        <v xml:space="preserve"> </v>
      </c>
      <c r="AK263" s="21" t="str">
        <f t="shared" si="71"/>
        <v xml:space="preserve"> </v>
      </c>
      <c r="AL263" s="21" t="str">
        <f t="shared" si="72"/>
        <v xml:space="preserve"> </v>
      </c>
      <c r="AN263" s="34" t="str">
        <f t="shared" si="73"/>
        <v xml:space="preserve"> </v>
      </c>
      <c r="AO263" s="34">
        <f t="shared" si="74"/>
        <v>1</v>
      </c>
      <c r="AP263" s="34" t="str">
        <f t="shared" si="75"/>
        <v xml:space="preserve"> </v>
      </c>
      <c r="AQ263" s="34" t="str">
        <f t="shared" si="76"/>
        <v xml:space="preserve"> </v>
      </c>
      <c r="AR263" s="22" t="str">
        <f t="shared" si="77"/>
        <v xml:space="preserve"> </v>
      </c>
      <c r="AS263" s="34">
        <f t="shared" si="78"/>
        <v>0</v>
      </c>
    </row>
    <row r="264" spans="2:45">
      <c r="B264" s="2">
        <v>11</v>
      </c>
      <c r="C264" s="14">
        <f t="shared" si="79"/>
        <v>254</v>
      </c>
      <c r="D264" s="18">
        <v>59</v>
      </c>
      <c r="E264" s="18">
        <v>34</v>
      </c>
      <c r="F264" s="18">
        <v>53</v>
      </c>
      <c r="G264" s="18">
        <v>27</v>
      </c>
      <c r="H264" s="18" t="s">
        <v>158</v>
      </c>
      <c r="I264" s="2" t="s">
        <v>137</v>
      </c>
      <c r="J264" s="18" t="s">
        <v>159</v>
      </c>
      <c r="K264" s="14" t="str">
        <f>Magnetic!X264</f>
        <v xml:space="preserve">WbS </v>
      </c>
      <c r="L264" s="14" t="str">
        <f>IF(ISNA(VLOOKUP(K264,Lookup!$F$7:$G$38,2,0)),"",VLOOKUP(K264,Lookup!$F$7:$G$38,2,0))</f>
        <v/>
      </c>
      <c r="M264" s="2" t="s">
        <v>166</v>
      </c>
      <c r="N264" s="14">
        <f>IF(ISNA(VLOOKUP(M264,Lookup!$B$7:$C$160,2,0)),"",VLOOKUP(M264,Lookup!$B$7:$C$160,2,0))</f>
        <v>4</v>
      </c>
      <c r="O264" s="34">
        <f t="shared" si="60"/>
        <v>4</v>
      </c>
      <c r="P264" s="18" t="s">
        <v>165</v>
      </c>
      <c r="Q264" s="14">
        <f>IF(ISNA(VLOOKUP(P264,Lookup!$B$7:$C$160,2,0)),"",VLOOKUP(P264,Lookup!$B$7:$C$160,2,0))</f>
        <v>8</v>
      </c>
      <c r="R264" s="34">
        <f t="shared" si="61"/>
        <v>8</v>
      </c>
      <c r="S264" s="2" t="s">
        <v>199</v>
      </c>
      <c r="T264" s="2">
        <v>145</v>
      </c>
      <c r="U264" s="18">
        <v>1</v>
      </c>
      <c r="V264" s="18"/>
      <c r="W264" s="18"/>
      <c r="X264" s="18"/>
      <c r="Y264" s="18"/>
      <c r="Z264" s="35" t="s">
        <v>409</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f t="shared" si="68"/>
        <v>1</v>
      </c>
      <c r="AI264" s="21" t="str">
        <f t="shared" si="69"/>
        <v xml:space="preserve"> </v>
      </c>
      <c r="AJ264" s="21" t="str">
        <f t="shared" si="70"/>
        <v xml:space="preserve"> </v>
      </c>
      <c r="AK264" s="21" t="str">
        <f t="shared" si="71"/>
        <v xml:space="preserve"> </v>
      </c>
      <c r="AL264" s="21" t="str">
        <f t="shared" si="72"/>
        <v xml:space="preserve"> </v>
      </c>
      <c r="AN264" s="34" t="str">
        <f t="shared" si="73"/>
        <v xml:space="preserve"> </v>
      </c>
      <c r="AO264" s="34" t="str">
        <f t="shared" si="74"/>
        <v xml:space="preserve"> </v>
      </c>
      <c r="AP264" s="34" t="str">
        <f t="shared" si="75"/>
        <v xml:space="preserve"> </v>
      </c>
      <c r="AQ264" s="34" t="str">
        <f t="shared" si="76"/>
        <v xml:space="preserve"> </v>
      </c>
      <c r="AR264" s="22" t="str">
        <f t="shared" si="77"/>
        <v xml:space="preserve"> </v>
      </c>
      <c r="AS264" s="34">
        <f t="shared" si="78"/>
        <v>0</v>
      </c>
    </row>
    <row r="265" spans="2:45">
      <c r="B265" s="2">
        <v>12</v>
      </c>
      <c r="C265" s="14">
        <f t="shared" si="79"/>
        <v>255</v>
      </c>
      <c r="D265" s="18">
        <v>58</v>
      </c>
      <c r="E265" s="18">
        <v>44</v>
      </c>
      <c r="F265" s="18">
        <v>51</v>
      </c>
      <c r="G265" s="18">
        <v>38</v>
      </c>
      <c r="H265" s="18" t="s">
        <v>158</v>
      </c>
      <c r="I265" s="2" t="s">
        <v>137</v>
      </c>
      <c r="J265" s="18" t="s">
        <v>40</v>
      </c>
      <c r="K265" s="14" t="str">
        <f>Magnetic!X265</f>
        <v>SEbE</v>
      </c>
      <c r="L265" s="14" t="str">
        <f>IF(ISNA(VLOOKUP(K265,Lookup!$F$7:$G$38,2,0)),"",VLOOKUP(K265,Lookup!$F$7:$G$38,2,0))</f>
        <v>E</v>
      </c>
      <c r="M265" s="2" t="s">
        <v>167</v>
      </c>
      <c r="N265" s="14">
        <f>IF(ISNA(VLOOKUP(M265,Lookup!$B$7:$C$160,2,0)),"",VLOOKUP(M265,Lookup!$B$7:$C$160,2,0))</f>
        <v>9</v>
      </c>
      <c r="O265" s="34">
        <f t="shared" si="60"/>
        <v>9</v>
      </c>
      <c r="P265" s="18" t="s">
        <v>167</v>
      </c>
      <c r="Q265" s="14">
        <f>IF(ISNA(VLOOKUP(P265,Lookup!$B$7:$C$160,2,0)),"",VLOOKUP(P265,Lookup!$B$7:$C$160,2,0))</f>
        <v>9</v>
      </c>
      <c r="R265" s="34">
        <f t="shared" si="61"/>
        <v>9</v>
      </c>
      <c r="S265" s="2" t="s">
        <v>197</v>
      </c>
      <c r="T265" s="2">
        <v>75</v>
      </c>
      <c r="U265" s="18">
        <v>1</v>
      </c>
      <c r="V265" s="18"/>
      <c r="W265" s="18"/>
      <c r="X265" s="18"/>
      <c r="Y265" s="18"/>
      <c r="Z265" s="35" t="s">
        <v>409</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f t="shared" si="69"/>
        <v>1</v>
      </c>
      <c r="AJ265" s="21" t="str">
        <f t="shared" si="70"/>
        <v xml:space="preserve"> </v>
      </c>
      <c r="AK265" s="21" t="str">
        <f t="shared" si="71"/>
        <v xml:space="preserve"> </v>
      </c>
      <c r="AL265" s="21" t="str">
        <f t="shared" si="72"/>
        <v xml:space="preserve"> </v>
      </c>
      <c r="AN265" s="34" t="str">
        <f t="shared" si="73"/>
        <v xml:space="preserve"> </v>
      </c>
      <c r="AO265" s="34">
        <f t="shared" si="74"/>
        <v>1</v>
      </c>
      <c r="AP265" s="34" t="str">
        <f t="shared" si="75"/>
        <v xml:space="preserve"> </v>
      </c>
      <c r="AQ265" s="34" t="str">
        <f t="shared" si="76"/>
        <v xml:space="preserve"> </v>
      </c>
      <c r="AR265" s="22" t="str">
        <f t="shared" si="77"/>
        <v xml:space="preserve"> </v>
      </c>
      <c r="AS265" s="34">
        <f t="shared" si="78"/>
        <v>1</v>
      </c>
    </row>
    <row r="266" spans="2:45">
      <c r="B266" s="2">
        <v>13</v>
      </c>
      <c r="C266" s="14">
        <f t="shared" si="79"/>
        <v>256</v>
      </c>
      <c r="D266" s="18">
        <v>57</v>
      </c>
      <c r="E266" s="18">
        <v>53</v>
      </c>
      <c r="F266" s="18">
        <v>51</v>
      </c>
      <c r="G266" s="18">
        <v>56</v>
      </c>
      <c r="H266" s="18" t="s">
        <v>160</v>
      </c>
      <c r="I266" s="2" t="s">
        <v>137</v>
      </c>
      <c r="J266" s="18" t="s">
        <v>155</v>
      </c>
      <c r="K266" s="14" t="str">
        <f>Magnetic!X266</f>
        <v>EbN</v>
      </c>
      <c r="L266" s="14" t="str">
        <f>IF(ISNA(VLOOKUP(K266,Lookup!$F$7:$G$38,2,0)),"",VLOOKUP(K266,Lookup!$F$7:$G$38,2,0))</f>
        <v>E</v>
      </c>
      <c r="M266" s="2" t="s">
        <v>229</v>
      </c>
      <c r="N266" s="14" t="str">
        <f>IF(ISNA(VLOOKUP(M266,Lookup!$B$7:$C$160,2,0)),"",VLOOKUP(M266,Lookup!$B$7:$C$160,2,0))</f>
        <v/>
      </c>
      <c r="O266" s="34" t="str">
        <f t="shared" si="60"/>
        <v/>
      </c>
      <c r="P266" s="18" t="s">
        <v>223</v>
      </c>
      <c r="Q266" s="14" t="str">
        <f>IF(ISNA(VLOOKUP(P266,Lookup!$B$7:$C$160,2,0)),"",VLOOKUP(P266,Lookup!$B$7:$C$160,2,0))</f>
        <v/>
      </c>
      <c r="R266" s="34" t="str">
        <f t="shared" si="61"/>
        <v/>
      </c>
      <c r="S266" s="2" t="s">
        <v>197</v>
      </c>
      <c r="T266" s="2">
        <v>52</v>
      </c>
      <c r="U266" s="18">
        <v>1</v>
      </c>
      <c r="V266" s="18"/>
      <c r="W266" s="18"/>
      <c r="X266" s="18"/>
      <c r="Y266" s="18"/>
      <c r="Z266" s="35" t="s">
        <v>409</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34" t="str">
        <f t="shared" si="73"/>
        <v xml:space="preserve"> </v>
      </c>
      <c r="AO266" s="34">
        <f t="shared" si="74"/>
        <v>1</v>
      </c>
      <c r="AP266" s="34" t="str">
        <f t="shared" si="75"/>
        <v xml:space="preserve"> </v>
      </c>
      <c r="AQ266" s="34" t="str">
        <f t="shared" si="76"/>
        <v xml:space="preserve"> </v>
      </c>
      <c r="AR266" s="22" t="str">
        <f t="shared" si="77"/>
        <v xml:space="preserve"> </v>
      </c>
      <c r="AS266" s="34">
        <f t="shared" si="78"/>
        <v>0</v>
      </c>
    </row>
    <row r="267" spans="2:45">
      <c r="B267" s="2">
        <v>14</v>
      </c>
      <c r="C267" s="14">
        <f t="shared" si="79"/>
        <v>257</v>
      </c>
      <c r="D267" s="18">
        <v>57</v>
      </c>
      <c r="E267" s="18">
        <v>38</v>
      </c>
      <c r="F267" s="18">
        <v>47</v>
      </c>
      <c r="G267" s="18">
        <v>0</v>
      </c>
      <c r="H267" s="18" t="s">
        <v>42</v>
      </c>
      <c r="I267" s="2" t="s">
        <v>137</v>
      </c>
      <c r="J267" s="18" t="s">
        <v>152</v>
      </c>
      <c r="K267" s="14" t="str">
        <f>Magnetic!X267</f>
        <v>NbE</v>
      </c>
      <c r="L267" s="14" t="str">
        <f>IF(ISNA(VLOOKUP(K267,Lookup!$F$7:$G$38,2,0)),"",VLOOKUP(K267,Lookup!$F$7:$G$38,2,0))</f>
        <v>N</v>
      </c>
      <c r="M267" s="2" t="s">
        <v>167</v>
      </c>
      <c r="N267" s="14">
        <f>IF(ISNA(VLOOKUP(M267,Lookup!$B$7:$C$160,2,0)),"",VLOOKUP(M267,Lookup!$B$7:$C$160,2,0))</f>
        <v>9</v>
      </c>
      <c r="O267" s="34">
        <f t="shared" si="60"/>
        <v>9</v>
      </c>
      <c r="P267" s="18" t="s">
        <v>167</v>
      </c>
      <c r="Q267" s="14">
        <f>IF(ISNA(VLOOKUP(P267,Lookup!$B$7:$C$160,2,0)),"",VLOOKUP(P267,Lookup!$B$7:$C$160,2,0))</f>
        <v>9</v>
      </c>
      <c r="R267" s="34">
        <f t="shared" si="61"/>
        <v>9</v>
      </c>
      <c r="S267" s="2" t="s">
        <v>196</v>
      </c>
      <c r="T267" s="2">
        <v>158</v>
      </c>
      <c r="U267" s="18">
        <v>1</v>
      </c>
      <c r="V267" s="18"/>
      <c r="W267" s="18"/>
      <c r="X267" s="18" t="s">
        <v>187</v>
      </c>
      <c r="Y267" s="18"/>
      <c r="Z267" s="35" t="s">
        <v>409</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f t="shared" si="69"/>
        <v>1</v>
      </c>
      <c r="AJ267" s="21" t="str">
        <f t="shared" si="70"/>
        <v xml:space="preserve"> </v>
      </c>
      <c r="AK267" s="21" t="str">
        <f t="shared" si="71"/>
        <v xml:space="preserve"> </v>
      </c>
      <c r="AL267" s="21" t="str">
        <f t="shared" si="72"/>
        <v xml:space="preserve"> </v>
      </c>
      <c r="AN267" s="34">
        <f t="shared" si="73"/>
        <v>1</v>
      </c>
      <c r="AO267" s="34" t="str">
        <f t="shared" si="74"/>
        <v xml:space="preserve"> </v>
      </c>
      <c r="AP267" s="34" t="str">
        <f t="shared" si="75"/>
        <v xml:space="preserve"> </v>
      </c>
      <c r="AQ267" s="34" t="str">
        <f t="shared" si="76"/>
        <v xml:space="preserve"> </v>
      </c>
      <c r="AR267" s="22" t="str">
        <f t="shared" si="77"/>
        <v xml:space="preserve"> </v>
      </c>
      <c r="AS267" s="34">
        <f t="shared" si="78"/>
        <v>1</v>
      </c>
    </row>
    <row r="268" spans="2:45">
      <c r="B268" s="2">
        <v>15</v>
      </c>
      <c r="C268" s="14">
        <f t="shared" si="79"/>
        <v>258</v>
      </c>
      <c r="D268" s="18">
        <v>56</v>
      </c>
      <c r="E268" s="18">
        <v>56</v>
      </c>
      <c r="F268" s="18">
        <v>22</v>
      </c>
      <c r="G268" s="18">
        <v>49</v>
      </c>
      <c r="H268" s="18" t="s">
        <v>161</v>
      </c>
      <c r="I268" s="2" t="s">
        <v>137</v>
      </c>
      <c r="J268" s="18" t="s">
        <v>162</v>
      </c>
      <c r="K268" s="14" t="str">
        <f>Magnetic!X268</f>
        <v xml:space="preserve">NWbW </v>
      </c>
      <c r="L268" s="14" t="str">
        <f>IF(ISNA(VLOOKUP(K268,Lookup!$F$7:$G$38,2,0)),"",VLOOKUP(K268,Lookup!$F$7:$G$38,2,0))</f>
        <v/>
      </c>
      <c r="M268" s="2" t="s">
        <v>230</v>
      </c>
      <c r="N268" s="14" t="str">
        <f>IF(ISNA(VLOOKUP(M268,Lookup!$B$7:$C$160,2,0)),"",VLOOKUP(M268,Lookup!$B$7:$C$160,2,0))</f>
        <v/>
      </c>
      <c r="O268" s="34" t="str">
        <f t="shared" ref="O268:O331" si="80">N268</f>
        <v/>
      </c>
      <c r="P268" s="18" t="s">
        <v>230</v>
      </c>
      <c r="Q268" s="14" t="str">
        <f>IF(ISNA(VLOOKUP(P268,Lookup!$B$7:$C$160,2,0)),"",VLOOKUP(P268,Lookup!$B$7:$C$160,2,0))</f>
        <v/>
      </c>
      <c r="R268" s="34" t="str">
        <f t="shared" ref="R268:R331" si="81">Q268</f>
        <v/>
      </c>
      <c r="S268" s="2" t="s">
        <v>176</v>
      </c>
      <c r="T268" s="2">
        <v>162</v>
      </c>
      <c r="U268" s="18">
        <v>1</v>
      </c>
      <c r="V268" s="18"/>
      <c r="W268" s="18"/>
      <c r="X268" s="18"/>
      <c r="Y268" s="18"/>
      <c r="Z268" s="35" t="s">
        <v>408</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34" t="str">
        <f t="shared" ref="AN268:AN331" si="93">IF(L268="N",1," ")</f>
        <v xml:space="preserve"> </v>
      </c>
      <c r="AO268" s="34" t="str">
        <f t="shared" ref="AO268:AO331" si="94">IF(L268="E",1," ")</f>
        <v xml:space="preserve"> </v>
      </c>
      <c r="AP268" s="34" t="str">
        <f t="shared" ref="AP268:AP331" si="95">IF(L268="S",1," ")</f>
        <v xml:space="preserve"> </v>
      </c>
      <c r="AQ268" s="34" t="str">
        <f t="shared" ref="AQ268:AQ331" si="96">IF(L268="W",1," ")</f>
        <v xml:space="preserve"> </v>
      </c>
      <c r="AR268" s="22" t="str">
        <f t="shared" ref="AR268:AR331" si="97">IF($K268=-99,1," ")</f>
        <v xml:space="preserve"> </v>
      </c>
      <c r="AS268" s="34">
        <f t="shared" ref="AS268:AS331" si="98">SUM(AI268:AK268)</f>
        <v>0</v>
      </c>
    </row>
    <row r="269" spans="2:45">
      <c r="B269" s="2">
        <v>16</v>
      </c>
      <c r="C269" s="14">
        <f t="shared" ref="C269:C332" si="99">C268+1</f>
        <v>259</v>
      </c>
      <c r="D269" s="18">
        <v>56</v>
      </c>
      <c r="E269" s="18">
        <v>14</v>
      </c>
      <c r="F269" s="18">
        <v>25</v>
      </c>
      <c r="G269" s="18">
        <v>14</v>
      </c>
      <c r="H269" s="18" t="s">
        <v>161</v>
      </c>
      <c r="I269" s="2" t="s">
        <v>137</v>
      </c>
      <c r="J269" s="18" t="s">
        <v>144</v>
      </c>
      <c r="K269" s="14" t="str">
        <f>Magnetic!X269</f>
        <v>NbW</v>
      </c>
      <c r="L269" s="14" t="str">
        <f>IF(ISNA(VLOOKUP(K269,Lookup!$F$7:$G$38,2,0)),"",VLOOKUP(K269,Lookup!$F$7:$G$38,2,0))</f>
        <v>N</v>
      </c>
      <c r="M269" s="2" t="s">
        <v>174</v>
      </c>
      <c r="N269" s="14" t="str">
        <f>IF(ISNA(VLOOKUP(M269,Lookup!$B$7:$C$160,2,0)),"",VLOOKUP(M269,Lookup!$B$7:$C$160,2,0))</f>
        <v/>
      </c>
      <c r="O269" s="34" t="str">
        <f t="shared" si="80"/>
        <v/>
      </c>
      <c r="P269" s="18" t="s">
        <v>165</v>
      </c>
      <c r="Q269" s="14">
        <f>IF(ISNA(VLOOKUP(P269,Lookup!$B$7:$C$160,2,0)),"",VLOOKUP(P269,Lookup!$B$7:$C$160,2,0))</f>
        <v>8</v>
      </c>
      <c r="R269" s="34">
        <f t="shared" si="81"/>
        <v>8</v>
      </c>
      <c r="S269" s="2" t="s">
        <v>193</v>
      </c>
      <c r="T269" s="2">
        <v>90</v>
      </c>
      <c r="U269" s="18">
        <v>1</v>
      </c>
      <c r="V269" s="18"/>
      <c r="W269" s="18"/>
      <c r="X269" s="18"/>
      <c r="Y269" s="18"/>
      <c r="Z269" s="35" t="s">
        <v>408</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f t="shared" si="88"/>
        <v>1</v>
      </c>
      <c r="AI269" s="21" t="str">
        <f t="shared" si="89"/>
        <v xml:space="preserve"> </v>
      </c>
      <c r="AJ269" s="21" t="str">
        <f t="shared" si="90"/>
        <v xml:space="preserve"> </v>
      </c>
      <c r="AK269" s="21" t="str">
        <f t="shared" si="91"/>
        <v xml:space="preserve"> </v>
      </c>
      <c r="AL269" s="21" t="str">
        <f t="shared" si="92"/>
        <v xml:space="preserve"> </v>
      </c>
      <c r="AN269" s="34">
        <f t="shared" si="93"/>
        <v>1</v>
      </c>
      <c r="AO269" s="34" t="str">
        <f t="shared" si="94"/>
        <v xml:space="preserve"> </v>
      </c>
      <c r="AP269" s="34" t="str">
        <f t="shared" si="95"/>
        <v xml:space="preserve"> </v>
      </c>
      <c r="AQ269" s="34" t="str">
        <f t="shared" si="96"/>
        <v xml:space="preserve"> </v>
      </c>
      <c r="AR269" s="22" t="str">
        <f t="shared" si="97"/>
        <v xml:space="preserve"> </v>
      </c>
      <c r="AS269" s="34">
        <f t="shared" si="98"/>
        <v>0</v>
      </c>
    </row>
    <row r="270" spans="2:45">
      <c r="B270" s="2">
        <v>17</v>
      </c>
      <c r="C270" s="14">
        <f t="shared" si="99"/>
        <v>260</v>
      </c>
      <c r="D270" s="18">
        <v>55</v>
      </c>
      <c r="E270" s="18">
        <v>0</v>
      </c>
      <c r="F270" s="18">
        <v>27</v>
      </c>
      <c r="G270" s="18">
        <v>28</v>
      </c>
      <c r="H270" s="18" t="s">
        <v>161</v>
      </c>
      <c r="I270" s="2" t="s">
        <v>137</v>
      </c>
      <c r="J270" s="18" t="s">
        <v>163</v>
      </c>
      <c r="K270" s="14" t="str">
        <f>Magnetic!X270</f>
        <v>SE</v>
      </c>
      <c r="L270" s="14" t="str">
        <f>IF(ISNA(VLOOKUP(K270,Lookup!$F$7:$G$38,2,0)),"",VLOOKUP(K270,Lookup!$F$7:$G$38,2,0))</f>
        <v>E</v>
      </c>
      <c r="M270" s="2" t="s">
        <v>174</v>
      </c>
      <c r="N270" s="14" t="str">
        <f>IF(ISNA(VLOOKUP(M270,Lookup!$B$7:$C$160,2,0)),"",VLOOKUP(M270,Lookup!$B$7:$C$160,2,0))</f>
        <v/>
      </c>
      <c r="O270" s="34" t="str">
        <f t="shared" si="80"/>
        <v/>
      </c>
      <c r="P270" s="18" t="s">
        <v>171</v>
      </c>
      <c r="Q270" s="14">
        <f>IF(ISNA(VLOOKUP(P270,Lookup!$B$7:$C$160,2,0)),"",VLOOKUP(P270,Lookup!$B$7:$C$160,2,0))</f>
        <v>5</v>
      </c>
      <c r="R270" s="34">
        <f t="shared" si="81"/>
        <v>5</v>
      </c>
      <c r="S270" s="2" t="s">
        <v>214</v>
      </c>
      <c r="T270" s="2">
        <v>103</v>
      </c>
      <c r="U270" s="18"/>
      <c r="V270" s="18"/>
      <c r="W270" s="18"/>
      <c r="X270" s="18"/>
      <c r="Y270" s="18"/>
      <c r="Z270" s="35" t="s">
        <v>410</v>
      </c>
      <c r="AB270" s="21" t="str">
        <f t="shared" si="82"/>
        <v xml:space="preserve"> </v>
      </c>
      <c r="AC270" s="21" t="str">
        <f t="shared" si="83"/>
        <v xml:space="preserve"> </v>
      </c>
      <c r="AD270" s="21" t="str">
        <f t="shared" si="84"/>
        <v xml:space="preserve"> </v>
      </c>
      <c r="AE270" s="21">
        <f t="shared" si="85"/>
        <v>1</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34" t="str">
        <f t="shared" si="93"/>
        <v xml:space="preserve"> </v>
      </c>
      <c r="AO270" s="34">
        <f t="shared" si="94"/>
        <v>1</v>
      </c>
      <c r="AP270" s="34" t="str">
        <f t="shared" si="95"/>
        <v xml:space="preserve"> </v>
      </c>
      <c r="AQ270" s="34" t="str">
        <f t="shared" si="96"/>
        <v xml:space="preserve"> </v>
      </c>
      <c r="AR270" s="22" t="str">
        <f t="shared" si="97"/>
        <v xml:space="preserve"> </v>
      </c>
      <c r="AS270" s="34">
        <f t="shared" si="98"/>
        <v>0</v>
      </c>
    </row>
    <row r="271" spans="2:45">
      <c r="B271" s="2">
        <v>18</v>
      </c>
      <c r="C271" s="14">
        <f t="shared" si="99"/>
        <v>261</v>
      </c>
      <c r="D271" s="18">
        <v>54</v>
      </c>
      <c r="E271" s="18">
        <v>17</v>
      </c>
      <c r="F271" s="18">
        <v>29</v>
      </c>
      <c r="G271" s="18">
        <v>46</v>
      </c>
      <c r="H271" s="18" t="s">
        <v>161</v>
      </c>
      <c r="I271" s="2" t="s">
        <v>137</v>
      </c>
      <c r="J271" s="18" t="s">
        <v>144</v>
      </c>
      <c r="K271" s="14" t="str">
        <f>Magnetic!X271</f>
        <v>NNW</v>
      </c>
      <c r="L271" s="14" t="str">
        <f>IF(ISNA(VLOOKUP(K271,Lookup!$F$7:$G$38,2,0)),"",VLOOKUP(K271,Lookup!$F$7:$G$38,2,0))</f>
        <v>N</v>
      </c>
      <c r="M271" s="2" t="s">
        <v>169</v>
      </c>
      <c r="N271" s="14">
        <f>IF(ISNA(VLOOKUP(M271,Lookup!$B$7:$C$160,2,0)),"",VLOOKUP(M271,Lookup!$B$7:$C$160,2,0))</f>
        <v>5</v>
      </c>
      <c r="O271" s="34">
        <f t="shared" si="80"/>
        <v>5</v>
      </c>
      <c r="P271" s="18" t="s">
        <v>169</v>
      </c>
      <c r="Q271" s="14">
        <f>IF(ISNA(VLOOKUP(P271,Lookup!$B$7:$C$160,2,0)),"",VLOOKUP(P271,Lookup!$B$7:$C$160,2,0))</f>
        <v>5</v>
      </c>
      <c r="R271" s="34">
        <f t="shared" si="81"/>
        <v>5</v>
      </c>
      <c r="S271" s="2" t="s">
        <v>195</v>
      </c>
      <c r="T271" s="2">
        <v>91</v>
      </c>
      <c r="U271" s="18"/>
      <c r="V271" s="18"/>
      <c r="W271" s="18">
        <v>1</v>
      </c>
      <c r="X271" s="18"/>
      <c r="Y271" s="18"/>
      <c r="Z271" s="35" t="s">
        <v>410</v>
      </c>
      <c r="AB271" s="21" t="str">
        <f t="shared" si="82"/>
        <v xml:space="preserve"> </v>
      </c>
      <c r="AC271" s="21" t="str">
        <f t="shared" si="83"/>
        <v xml:space="preserve"> </v>
      </c>
      <c r="AD271" s="21" t="str">
        <f t="shared" si="84"/>
        <v xml:space="preserve"> </v>
      </c>
      <c r="AE271" s="21">
        <f t="shared" si="85"/>
        <v>1</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34">
        <f t="shared" si="93"/>
        <v>1</v>
      </c>
      <c r="AO271" s="34" t="str">
        <f t="shared" si="94"/>
        <v xml:space="preserve"> </v>
      </c>
      <c r="AP271" s="34" t="str">
        <f t="shared" si="95"/>
        <v xml:space="preserve"> </v>
      </c>
      <c r="AQ271" s="34" t="str">
        <f t="shared" si="96"/>
        <v xml:space="preserve"> </v>
      </c>
      <c r="AR271" s="22" t="str">
        <f t="shared" si="97"/>
        <v xml:space="preserve"> </v>
      </c>
      <c r="AS271" s="34">
        <f t="shared" si="98"/>
        <v>0</v>
      </c>
    </row>
    <row r="272" spans="2:45">
      <c r="B272" s="2">
        <v>19</v>
      </c>
      <c r="C272" s="14">
        <f t="shared" si="99"/>
        <v>262</v>
      </c>
      <c r="D272" s="18">
        <v>53</v>
      </c>
      <c r="E272" s="18">
        <v>47</v>
      </c>
      <c r="F272" s="18">
        <v>32</v>
      </c>
      <c r="G272" s="18">
        <v>3</v>
      </c>
      <c r="H272" s="18" t="s">
        <v>40</v>
      </c>
      <c r="I272" s="2" t="s">
        <v>137</v>
      </c>
      <c r="J272" s="18" t="s">
        <v>142</v>
      </c>
      <c r="K272" s="14" t="str">
        <f>Magnetic!X272</f>
        <v>NbW</v>
      </c>
      <c r="L272" s="14" t="str">
        <f>IF(ISNA(VLOOKUP(K272,Lookup!$F$7:$G$38,2,0)),"",VLOOKUP(K272,Lookup!$F$7:$G$38,2,0))</f>
        <v>N</v>
      </c>
      <c r="M272" s="2" t="s">
        <v>174</v>
      </c>
      <c r="N272" s="14" t="str">
        <f>IF(ISNA(VLOOKUP(M272,Lookup!$B$7:$C$160,2,0)),"",VLOOKUP(M272,Lookup!$B$7:$C$160,2,0))</f>
        <v/>
      </c>
      <c r="O272" s="34" t="str">
        <f t="shared" si="80"/>
        <v/>
      </c>
      <c r="P272" s="18" t="s">
        <v>172</v>
      </c>
      <c r="Q272" s="14">
        <f>IF(ISNA(VLOOKUP(P272,Lookup!$B$7:$C$160,2,0)),"",VLOOKUP(P272,Lookup!$B$7:$C$160,2,0))</f>
        <v>4</v>
      </c>
      <c r="R272" s="34">
        <f t="shared" si="81"/>
        <v>4</v>
      </c>
      <c r="S272" s="2" t="s">
        <v>196</v>
      </c>
      <c r="T272" s="2">
        <v>86</v>
      </c>
      <c r="U272" s="18"/>
      <c r="V272" s="18"/>
      <c r="W272" s="18"/>
      <c r="X272" s="18" t="s">
        <v>188</v>
      </c>
      <c r="Y272" s="18"/>
      <c r="Z272" s="35" t="s">
        <v>407</v>
      </c>
      <c r="AB272" s="21" t="str">
        <f t="shared" si="82"/>
        <v xml:space="preserve"> </v>
      </c>
      <c r="AC272" s="21" t="str">
        <f t="shared" si="83"/>
        <v xml:space="preserve"> </v>
      </c>
      <c r="AD272" s="21">
        <f t="shared" si="84"/>
        <v>1</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34">
        <f t="shared" si="93"/>
        <v>1</v>
      </c>
      <c r="AO272" s="34" t="str">
        <f t="shared" si="94"/>
        <v xml:space="preserve"> </v>
      </c>
      <c r="AP272" s="34" t="str">
        <f t="shared" si="95"/>
        <v xml:space="preserve"> </v>
      </c>
      <c r="AQ272" s="34" t="str">
        <f t="shared" si="96"/>
        <v xml:space="preserve"> </v>
      </c>
      <c r="AR272" s="22" t="str">
        <f t="shared" si="97"/>
        <v xml:space="preserve"> </v>
      </c>
      <c r="AS272" s="34">
        <f t="shared" si="98"/>
        <v>0</v>
      </c>
    </row>
    <row r="273" spans="2:45">
      <c r="B273" s="2">
        <v>20</v>
      </c>
      <c r="C273" s="14">
        <f t="shared" si="99"/>
        <v>263</v>
      </c>
      <c r="D273" s="18">
        <v>53</v>
      </c>
      <c r="E273" s="18">
        <v>6</v>
      </c>
      <c r="F273" s="18">
        <v>35</v>
      </c>
      <c r="G273" s="18">
        <v>13</v>
      </c>
      <c r="H273" s="18" t="s">
        <v>161</v>
      </c>
      <c r="I273" s="2" t="s">
        <v>137</v>
      </c>
      <c r="J273" s="18" t="s">
        <v>142</v>
      </c>
      <c r="K273" s="14" t="str">
        <f>Magnetic!X273</f>
        <v>NbW</v>
      </c>
      <c r="L273" s="14" t="str">
        <f>IF(ISNA(VLOOKUP(K273,Lookup!$F$7:$G$38,2,0)),"",VLOOKUP(K273,Lookup!$F$7:$G$38,2,0))</f>
        <v>N</v>
      </c>
      <c r="M273" s="2" t="s">
        <v>176</v>
      </c>
      <c r="N273" s="14" t="str">
        <f>IF(ISNA(VLOOKUP(M273,Lookup!$B$7:$C$160,2,0)),"",VLOOKUP(M273,Lookup!$B$7:$C$160,2,0))</f>
        <v/>
      </c>
      <c r="O273" s="34" t="str">
        <f t="shared" si="80"/>
        <v/>
      </c>
      <c r="P273" s="18" t="s">
        <v>170</v>
      </c>
      <c r="Q273" s="14">
        <f>IF(ISNA(VLOOKUP(P273,Lookup!$B$7:$C$160,2,0)),"",VLOOKUP(P273,Lookup!$B$7:$C$160,2,0))</f>
        <v>4</v>
      </c>
      <c r="R273" s="34">
        <f t="shared" si="81"/>
        <v>4</v>
      </c>
      <c r="S273" s="2" t="s">
        <v>199</v>
      </c>
      <c r="T273" s="18">
        <v>120</v>
      </c>
      <c r="U273" s="18">
        <v>1</v>
      </c>
      <c r="V273" s="18"/>
      <c r="W273" s="18"/>
      <c r="X273" s="18" t="s">
        <v>189</v>
      </c>
      <c r="Y273" s="18"/>
      <c r="Z273" s="35" t="s">
        <v>407</v>
      </c>
      <c r="AB273" s="21" t="str">
        <f t="shared" si="82"/>
        <v xml:space="preserve"> </v>
      </c>
      <c r="AC273" s="21" t="str">
        <f t="shared" si="83"/>
        <v xml:space="preserve"> </v>
      </c>
      <c r="AD273" s="21">
        <f t="shared" si="84"/>
        <v>1</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34">
        <f t="shared" si="93"/>
        <v>1</v>
      </c>
      <c r="AO273" s="34" t="str">
        <f t="shared" si="94"/>
        <v xml:space="preserve"> </v>
      </c>
      <c r="AP273" s="34" t="str">
        <f t="shared" si="95"/>
        <v xml:space="preserve"> </v>
      </c>
      <c r="AQ273" s="34" t="str">
        <f t="shared" si="96"/>
        <v xml:space="preserve"> </v>
      </c>
      <c r="AR273" s="22" t="str">
        <f t="shared" si="97"/>
        <v xml:space="preserve"> </v>
      </c>
      <c r="AS273" s="34">
        <f t="shared" si="98"/>
        <v>0</v>
      </c>
    </row>
    <row r="274" spans="2:45">
      <c r="B274" s="2">
        <v>21</v>
      </c>
      <c r="C274" s="14">
        <f t="shared" si="99"/>
        <v>264</v>
      </c>
      <c r="D274" s="18">
        <v>52</v>
      </c>
      <c r="E274" s="18">
        <v>28</v>
      </c>
      <c r="F274" s="18">
        <v>26</v>
      </c>
      <c r="G274" s="18">
        <v>23</v>
      </c>
      <c r="H274" s="18" t="s">
        <v>42</v>
      </c>
      <c r="I274" s="2" t="s">
        <v>137</v>
      </c>
      <c r="J274" s="18" t="s">
        <v>155</v>
      </c>
      <c r="K274" s="14" t="str">
        <f>Magnetic!X274</f>
        <v>ENE</v>
      </c>
      <c r="L274" s="14" t="str">
        <f>IF(ISNA(VLOOKUP(K274,Lookup!$F$7:$G$38,2,0)),"",VLOOKUP(K274,Lookup!$F$7:$G$38,2,0))</f>
        <v>E</v>
      </c>
      <c r="M274" s="2" t="s">
        <v>230</v>
      </c>
      <c r="N274" s="14" t="str">
        <f>IF(ISNA(VLOOKUP(M274,Lookup!$B$7:$C$160,2,0)),"",VLOOKUP(M274,Lookup!$B$7:$C$160,2,0))</f>
        <v/>
      </c>
      <c r="O274" s="34" t="str">
        <f t="shared" si="80"/>
        <v/>
      </c>
      <c r="P274" s="18" t="s">
        <v>165</v>
      </c>
      <c r="Q274" s="14">
        <f>IF(ISNA(VLOOKUP(P274,Lookup!$B$7:$C$160,2,0)),"",VLOOKUP(P274,Lookup!$B$7:$C$160,2,0))</f>
        <v>8</v>
      </c>
      <c r="R274" s="34">
        <f t="shared" si="81"/>
        <v>8</v>
      </c>
      <c r="S274" s="2" t="s">
        <v>199</v>
      </c>
      <c r="T274" s="18">
        <v>130</v>
      </c>
      <c r="U274" s="18">
        <v>1</v>
      </c>
      <c r="V274" s="18"/>
      <c r="W274" s="18"/>
      <c r="X274" s="18"/>
      <c r="Y274" s="18"/>
      <c r="Z274" s="35" t="s">
        <v>407</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f t="shared" si="88"/>
        <v>1</v>
      </c>
      <c r="AI274" s="21" t="str">
        <f t="shared" si="89"/>
        <v xml:space="preserve"> </v>
      </c>
      <c r="AJ274" s="21" t="str">
        <f t="shared" si="90"/>
        <v xml:space="preserve"> </v>
      </c>
      <c r="AK274" s="21" t="str">
        <f t="shared" si="91"/>
        <v xml:space="preserve"> </v>
      </c>
      <c r="AL274" s="21" t="str">
        <f t="shared" si="92"/>
        <v xml:space="preserve"> </v>
      </c>
      <c r="AN274" s="34" t="str">
        <f t="shared" si="93"/>
        <v xml:space="preserve"> </v>
      </c>
      <c r="AO274" s="34">
        <f t="shared" si="94"/>
        <v>1</v>
      </c>
      <c r="AP274" s="34" t="str">
        <f t="shared" si="95"/>
        <v xml:space="preserve"> </v>
      </c>
      <c r="AQ274" s="34" t="str">
        <f t="shared" si="96"/>
        <v xml:space="preserve"> </v>
      </c>
      <c r="AR274" s="22" t="str">
        <f t="shared" si="97"/>
        <v xml:space="preserve"> </v>
      </c>
      <c r="AS274" s="34">
        <f t="shared" si="98"/>
        <v>0</v>
      </c>
    </row>
    <row r="275" spans="2:45">
      <c r="B275" s="2">
        <v>22</v>
      </c>
      <c r="C275" s="14">
        <f t="shared" si="99"/>
        <v>265</v>
      </c>
      <c r="D275" s="18">
        <v>51</v>
      </c>
      <c r="E275" s="18">
        <v>46</v>
      </c>
      <c r="F275" s="18">
        <v>21</v>
      </c>
      <c r="G275" s="18">
        <v>50</v>
      </c>
      <c r="H275" s="18" t="s">
        <v>158</v>
      </c>
      <c r="I275" s="2" t="s">
        <v>137</v>
      </c>
      <c r="J275" s="18" t="s">
        <v>157</v>
      </c>
      <c r="K275" s="14" t="str">
        <f>Magnetic!X275</f>
        <v>NEbN</v>
      </c>
      <c r="L275" s="14" t="str">
        <f>IF(ISNA(VLOOKUP(K275,Lookup!$F$7:$G$38,2,0)),"",VLOOKUP(K275,Lookup!$F$7:$G$38,2,0))</f>
        <v>N</v>
      </c>
      <c r="M275" s="2" t="s">
        <v>176</v>
      </c>
      <c r="N275" s="14" t="str">
        <f>IF(ISNA(VLOOKUP(M275,Lookup!$B$7:$C$160,2,0)),"",VLOOKUP(M275,Lookup!$B$7:$C$160,2,0))</f>
        <v/>
      </c>
      <c r="O275" s="34" t="str">
        <f t="shared" si="80"/>
        <v/>
      </c>
      <c r="P275" s="18" t="s">
        <v>173</v>
      </c>
      <c r="Q275" s="14" t="str">
        <f>IF(ISNA(VLOOKUP(P275,Lookup!$B$7:$C$160,2,0)),"",VLOOKUP(P275,Lookup!$B$7:$C$160,2,0))</f>
        <v/>
      </c>
      <c r="R275" s="34" t="str">
        <f t="shared" si="81"/>
        <v/>
      </c>
      <c r="S275" s="2" t="s">
        <v>193</v>
      </c>
      <c r="T275" s="18">
        <v>174</v>
      </c>
      <c r="U275" s="18">
        <v>1</v>
      </c>
      <c r="V275" s="18"/>
      <c r="W275" s="18"/>
      <c r="X275" s="18"/>
      <c r="Y275" s="18"/>
      <c r="Z275" s="35" t="s">
        <v>407</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34">
        <f t="shared" si="93"/>
        <v>1</v>
      </c>
      <c r="AO275" s="34" t="str">
        <f t="shared" si="94"/>
        <v xml:space="preserve"> </v>
      </c>
      <c r="AP275" s="34" t="str">
        <f t="shared" si="95"/>
        <v xml:space="preserve"> </v>
      </c>
      <c r="AQ275" s="34" t="str">
        <f t="shared" si="96"/>
        <v xml:space="preserve"> </v>
      </c>
      <c r="AR275" s="22" t="str">
        <f t="shared" si="97"/>
        <v xml:space="preserve"> </v>
      </c>
      <c r="AS275" s="34">
        <f t="shared" si="98"/>
        <v>0</v>
      </c>
    </row>
    <row r="276" spans="2:45">
      <c r="B276" s="2">
        <v>23</v>
      </c>
      <c r="C276" s="14">
        <f t="shared" si="99"/>
        <v>266</v>
      </c>
      <c r="D276" s="18">
        <v>51</v>
      </c>
      <c r="E276" s="18">
        <v>17</v>
      </c>
      <c r="F276" s="18">
        <v>19</v>
      </c>
      <c r="G276" s="18">
        <v>34</v>
      </c>
      <c r="H276" s="18" t="s">
        <v>158</v>
      </c>
      <c r="I276" s="2" t="s">
        <v>137</v>
      </c>
      <c r="J276" s="18" t="s">
        <v>147</v>
      </c>
      <c r="K276" s="14" t="str">
        <f>Magnetic!X276</f>
        <v>Variable</v>
      </c>
      <c r="L276" s="14" t="str">
        <f>IF(ISNA(VLOOKUP(K276,Lookup!$F$7:$G$38,2,0)),"",VLOOKUP(K276,Lookup!$F$7:$G$38,2,0))</f>
        <v/>
      </c>
      <c r="M276" s="2" t="s">
        <v>174</v>
      </c>
      <c r="N276" s="14" t="str">
        <f>IF(ISNA(VLOOKUP(M276,Lookup!$B$7:$C$160,2,0)),"",VLOOKUP(M276,Lookup!$B$7:$C$160,2,0))</f>
        <v/>
      </c>
      <c r="O276" s="34" t="str">
        <f t="shared" si="80"/>
        <v/>
      </c>
      <c r="P276" s="18" t="s">
        <v>174</v>
      </c>
      <c r="Q276" s="14" t="str">
        <f>IF(ISNA(VLOOKUP(P276,Lookup!$B$7:$C$160,2,0)),"",VLOOKUP(P276,Lookup!$B$7:$C$160,2,0))</f>
        <v/>
      </c>
      <c r="R276" s="34" t="str">
        <f t="shared" si="81"/>
        <v/>
      </c>
      <c r="S276" s="2" t="s">
        <v>193</v>
      </c>
      <c r="T276" s="18">
        <v>88</v>
      </c>
      <c r="U276" s="18">
        <v>1</v>
      </c>
      <c r="V276" s="18"/>
      <c r="W276" s="18"/>
      <c r="X276" s="18" t="s">
        <v>188</v>
      </c>
      <c r="Y276" s="18"/>
      <c r="Z276" s="35" t="s">
        <v>413</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34" t="str">
        <f t="shared" si="93"/>
        <v xml:space="preserve"> </v>
      </c>
      <c r="AO276" s="34" t="str">
        <f t="shared" si="94"/>
        <v xml:space="preserve"> </v>
      </c>
      <c r="AP276" s="34" t="str">
        <f t="shared" si="95"/>
        <v xml:space="preserve"> </v>
      </c>
      <c r="AQ276" s="34" t="str">
        <f t="shared" si="96"/>
        <v xml:space="preserve"> </v>
      </c>
      <c r="AR276" s="22" t="str">
        <f t="shared" si="97"/>
        <v xml:space="preserve"> </v>
      </c>
      <c r="AS276" s="34">
        <f t="shared" si="98"/>
        <v>0</v>
      </c>
    </row>
    <row r="277" spans="2:45">
      <c r="B277" s="2">
        <v>24</v>
      </c>
      <c r="C277" s="14">
        <f t="shared" si="99"/>
        <v>267</v>
      </c>
      <c r="D277" s="18">
        <v>51</v>
      </c>
      <c r="E277" s="18">
        <v>20</v>
      </c>
      <c r="F277" s="18">
        <v>18</v>
      </c>
      <c r="G277" s="18">
        <v>0</v>
      </c>
      <c r="H277" s="18" t="s">
        <v>158</v>
      </c>
      <c r="I277" s="2" t="s">
        <v>137</v>
      </c>
      <c r="J277" s="18" t="s">
        <v>147</v>
      </c>
      <c r="K277" s="14" t="str">
        <f>Magnetic!X277</f>
        <v>Variable</v>
      </c>
      <c r="L277" s="14" t="str">
        <f>IF(ISNA(VLOOKUP(K277,Lookup!$F$7:$G$38,2,0)),"",VLOOKUP(K277,Lookup!$F$7:$G$38,2,0))</f>
        <v/>
      </c>
      <c r="M277" s="2" t="s">
        <v>174</v>
      </c>
      <c r="N277" s="14" t="str">
        <f>IF(ISNA(VLOOKUP(M277,Lookup!$B$7:$C$160,2,0)),"",VLOOKUP(M277,Lookup!$B$7:$C$160,2,0))</f>
        <v/>
      </c>
      <c r="O277" s="34" t="str">
        <f t="shared" si="80"/>
        <v/>
      </c>
      <c r="P277" s="18" t="s">
        <v>174</v>
      </c>
      <c r="Q277" s="14" t="str">
        <f>IF(ISNA(VLOOKUP(P277,Lookup!$B$7:$C$160,2,0)),"",VLOOKUP(P277,Lookup!$B$7:$C$160,2,0))</f>
        <v/>
      </c>
      <c r="R277" s="34" t="str">
        <f t="shared" si="81"/>
        <v/>
      </c>
      <c r="S277" s="2" t="s">
        <v>193</v>
      </c>
      <c r="T277" s="18">
        <v>59</v>
      </c>
      <c r="U277" s="18">
        <v>1</v>
      </c>
      <c r="V277" s="18"/>
      <c r="W277" s="18"/>
      <c r="X277" s="18" t="s">
        <v>190</v>
      </c>
      <c r="Y277" s="18"/>
      <c r="Z277" s="35" t="s">
        <v>413</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34" t="str">
        <f t="shared" si="93"/>
        <v xml:space="preserve"> </v>
      </c>
      <c r="AO277" s="34" t="str">
        <f t="shared" si="94"/>
        <v xml:space="preserve"> </v>
      </c>
      <c r="AP277" s="34" t="str">
        <f t="shared" si="95"/>
        <v xml:space="preserve"> </v>
      </c>
      <c r="AQ277" s="34" t="str">
        <f t="shared" si="96"/>
        <v xml:space="preserve"> </v>
      </c>
      <c r="AR277" s="22" t="str">
        <f t="shared" si="97"/>
        <v xml:space="preserve"> </v>
      </c>
      <c r="AS277" s="34">
        <f t="shared" si="98"/>
        <v>0</v>
      </c>
    </row>
    <row r="278" spans="2:45">
      <c r="B278" s="2">
        <v>25</v>
      </c>
      <c r="C278" s="14">
        <f t="shared" si="99"/>
        <v>268</v>
      </c>
      <c r="D278" s="18">
        <v>50</v>
      </c>
      <c r="E278" s="18">
        <v>29</v>
      </c>
      <c r="F278" s="18">
        <v>16</v>
      </c>
      <c r="G278" s="18">
        <v>34</v>
      </c>
      <c r="H278" s="18" t="s">
        <v>158</v>
      </c>
      <c r="I278" s="2" t="s">
        <v>137</v>
      </c>
      <c r="J278" s="18" t="s">
        <v>150</v>
      </c>
      <c r="K278" s="14" t="str">
        <f>Magnetic!X278</f>
        <v>NE</v>
      </c>
      <c r="L278" s="14" t="str">
        <f>IF(ISNA(VLOOKUP(K278,Lookup!$F$7:$G$38,2,0)),"",VLOOKUP(K278,Lookup!$F$7:$G$38,2,0))</f>
        <v>N</v>
      </c>
      <c r="M278" s="2" t="s">
        <v>231</v>
      </c>
      <c r="N278" s="14" t="str">
        <f>IF(ISNA(VLOOKUP(M278,Lookup!$B$7:$C$160,2,0)),"",VLOOKUP(M278,Lookup!$B$7:$C$160,2,0))</f>
        <v/>
      </c>
      <c r="O278" s="34" t="str">
        <f t="shared" si="80"/>
        <v/>
      </c>
      <c r="P278" s="18" t="s">
        <v>175</v>
      </c>
      <c r="Q278" s="14">
        <f>IF(ISNA(VLOOKUP(P278,Lookup!$B$7:$C$160,2,0)),"",VLOOKUP(P278,Lookup!$B$7:$C$160,2,0))</f>
        <v>4</v>
      </c>
      <c r="R278" s="34">
        <f t="shared" si="81"/>
        <v>4</v>
      </c>
      <c r="S278" s="2" t="s">
        <v>193</v>
      </c>
      <c r="T278" s="18">
        <v>74</v>
      </c>
      <c r="U278" s="18">
        <v>1</v>
      </c>
      <c r="V278" s="18"/>
      <c r="W278" s="18"/>
      <c r="X278" s="18" t="s">
        <v>191</v>
      </c>
      <c r="Y278" s="18"/>
      <c r="Z278" s="35" t="s">
        <v>413</v>
      </c>
      <c r="AB278" s="21" t="str">
        <f t="shared" si="82"/>
        <v xml:space="preserve"> </v>
      </c>
      <c r="AC278" s="21" t="str">
        <f t="shared" si="83"/>
        <v xml:space="preserve"> </v>
      </c>
      <c r="AD278" s="21">
        <f t="shared" si="84"/>
        <v>1</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34">
        <f t="shared" si="93"/>
        <v>1</v>
      </c>
      <c r="AO278" s="34" t="str">
        <f t="shared" si="94"/>
        <v xml:space="preserve"> </v>
      </c>
      <c r="AP278" s="34" t="str">
        <f t="shared" si="95"/>
        <v xml:space="preserve"> </v>
      </c>
      <c r="AQ278" s="34" t="str">
        <f t="shared" si="96"/>
        <v xml:space="preserve"> </v>
      </c>
      <c r="AR278" s="22" t="str">
        <f t="shared" si="97"/>
        <v xml:space="preserve"> </v>
      </c>
      <c r="AS278" s="34">
        <f t="shared" si="98"/>
        <v>0</v>
      </c>
    </row>
    <row r="279" spans="2:45">
      <c r="B279" s="2">
        <v>26</v>
      </c>
      <c r="C279" s="14">
        <f t="shared" si="99"/>
        <v>269</v>
      </c>
      <c r="D279" s="18">
        <v>49</v>
      </c>
      <c r="E279" s="18">
        <v>0</v>
      </c>
      <c r="F279" s="18">
        <v>12</v>
      </c>
      <c r="G279" s="18">
        <v>55</v>
      </c>
      <c r="H279" s="18" t="s">
        <v>158</v>
      </c>
      <c r="I279" s="2" t="s">
        <v>137</v>
      </c>
      <c r="J279" s="18" t="s">
        <v>147</v>
      </c>
      <c r="K279" s="14" t="str">
        <f>Magnetic!X279</f>
        <v>Variable</v>
      </c>
      <c r="L279" s="14" t="str">
        <f>IF(ISNA(VLOOKUP(K279,Lookup!$F$7:$G$38,2,0)),"",VLOOKUP(K279,Lookup!$F$7:$G$38,2,0))</f>
        <v/>
      </c>
      <c r="M279" s="2" t="s">
        <v>170</v>
      </c>
      <c r="N279" s="14">
        <f>IF(ISNA(VLOOKUP(M279,Lookup!$B$7:$C$160,2,0)),"",VLOOKUP(M279,Lookup!$B$7:$C$160,2,0))</f>
        <v>4</v>
      </c>
      <c r="O279" s="34">
        <f t="shared" si="80"/>
        <v>4</v>
      </c>
      <c r="P279" s="18" t="s">
        <v>170</v>
      </c>
      <c r="Q279" s="14">
        <f>IF(ISNA(VLOOKUP(P279,Lookup!$B$7:$C$160,2,0)),"",VLOOKUP(P279,Lookup!$B$7:$C$160,2,0))</f>
        <v>4</v>
      </c>
      <c r="R279" s="34">
        <f t="shared" si="81"/>
        <v>4</v>
      </c>
      <c r="S279" s="2" t="s">
        <v>193</v>
      </c>
      <c r="T279" s="18">
        <v>149</v>
      </c>
      <c r="U279" s="18">
        <v>1</v>
      </c>
      <c r="V279" s="18"/>
      <c r="W279" s="18"/>
      <c r="X279" s="18"/>
      <c r="Y279" s="18"/>
      <c r="Z279" s="35" t="s">
        <v>413</v>
      </c>
      <c r="AB279" s="21" t="str">
        <f t="shared" si="82"/>
        <v xml:space="preserve"> </v>
      </c>
      <c r="AC279" s="21" t="str">
        <f t="shared" si="83"/>
        <v xml:space="preserve"> </v>
      </c>
      <c r="AD279" s="21">
        <f t="shared" si="84"/>
        <v>1</v>
      </c>
      <c r="AE279" s="21" t="str">
        <f t="shared" si="85"/>
        <v xml:space="preserve"> </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34" t="str">
        <f t="shared" si="93"/>
        <v xml:space="preserve"> </v>
      </c>
      <c r="AO279" s="34" t="str">
        <f t="shared" si="94"/>
        <v xml:space="preserve"> </v>
      </c>
      <c r="AP279" s="34" t="str">
        <f t="shared" si="95"/>
        <v xml:space="preserve"> </v>
      </c>
      <c r="AQ279" s="34" t="str">
        <f t="shared" si="96"/>
        <v xml:space="preserve"> </v>
      </c>
      <c r="AR279" s="22" t="str">
        <f t="shared" si="97"/>
        <v xml:space="preserve"> </v>
      </c>
      <c r="AS279" s="34">
        <f t="shared" si="98"/>
        <v>0</v>
      </c>
    </row>
    <row r="280" spans="2:45">
      <c r="B280" s="2">
        <v>27</v>
      </c>
      <c r="C280" s="14">
        <f t="shared" si="99"/>
        <v>270</v>
      </c>
      <c r="D280" s="18">
        <v>49</v>
      </c>
      <c r="E280" s="18">
        <v>33</v>
      </c>
      <c r="F280" s="18">
        <v>10</v>
      </c>
      <c r="G280" s="18">
        <v>21</v>
      </c>
      <c r="H280" s="18" t="s">
        <v>158</v>
      </c>
      <c r="I280" s="2" t="s">
        <v>137</v>
      </c>
      <c r="J280" s="18" t="s">
        <v>145</v>
      </c>
      <c r="K280" s="14" t="str">
        <f>Magnetic!X280</f>
        <v>NW</v>
      </c>
      <c r="L280" s="14" t="str">
        <f>IF(ISNA(VLOOKUP(K280,Lookup!$F$7:$G$38,2,0)),"",VLOOKUP(K280,Lookup!$F$7:$G$38,2,0))</f>
        <v>W</v>
      </c>
      <c r="M280" s="2" t="s">
        <v>174</v>
      </c>
      <c r="N280" s="14" t="str">
        <f>IF(ISNA(VLOOKUP(M280,Lookup!$B$7:$C$160,2,0)),"",VLOOKUP(M280,Lookup!$B$7:$C$160,2,0))</f>
        <v/>
      </c>
      <c r="O280" s="34" t="str">
        <f t="shared" si="80"/>
        <v/>
      </c>
      <c r="P280" s="18" t="s">
        <v>170</v>
      </c>
      <c r="Q280" s="14">
        <f>IF(ISNA(VLOOKUP(P280,Lookup!$B$7:$C$160,2,0)),"",VLOOKUP(P280,Lookup!$B$7:$C$160,2,0))</f>
        <v>4</v>
      </c>
      <c r="R280" s="34">
        <f t="shared" si="81"/>
        <v>4</v>
      </c>
      <c r="S280" s="2" t="s">
        <v>199</v>
      </c>
      <c r="T280" s="18">
        <v>99</v>
      </c>
      <c r="U280" s="18"/>
      <c r="V280" s="18"/>
      <c r="W280" s="18"/>
      <c r="X280" s="18"/>
      <c r="Y280" s="18"/>
      <c r="Z280" s="35" t="s">
        <v>413</v>
      </c>
      <c r="AB280" s="21" t="str">
        <f t="shared" si="82"/>
        <v xml:space="preserve"> </v>
      </c>
      <c r="AC280" s="21" t="str">
        <f t="shared" si="83"/>
        <v xml:space="preserve"> </v>
      </c>
      <c r="AD280" s="21">
        <f t="shared" si="84"/>
        <v>1</v>
      </c>
      <c r="AE280" s="21" t="str">
        <f t="shared" si="85"/>
        <v xml:space="preserve"> </v>
      </c>
      <c r="AF280" s="21" t="str">
        <f t="shared" si="86"/>
        <v xml:space="preserve"> </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34" t="str">
        <f t="shared" si="93"/>
        <v xml:space="preserve"> </v>
      </c>
      <c r="AO280" s="34" t="str">
        <f t="shared" si="94"/>
        <v xml:space="preserve"> </v>
      </c>
      <c r="AP280" s="34" t="str">
        <f t="shared" si="95"/>
        <v xml:space="preserve"> </v>
      </c>
      <c r="AQ280" s="34">
        <f t="shared" si="96"/>
        <v>1</v>
      </c>
      <c r="AR280" s="22" t="str">
        <f t="shared" si="97"/>
        <v xml:space="preserve"> </v>
      </c>
      <c r="AS280" s="34">
        <f t="shared" si="98"/>
        <v>0</v>
      </c>
    </row>
    <row r="281" spans="2:45">
      <c r="B281" s="2">
        <v>28</v>
      </c>
      <c r="C281" s="14">
        <f t="shared" si="99"/>
        <v>271</v>
      </c>
      <c r="D281" s="18">
        <v>-99</v>
      </c>
      <c r="E281" s="18">
        <v>-99</v>
      </c>
      <c r="F281" s="18">
        <v>6</v>
      </c>
      <c r="G281" s="18">
        <v>14</v>
      </c>
      <c r="H281" s="18" t="s">
        <v>42</v>
      </c>
      <c r="I281" s="2" t="s">
        <v>137</v>
      </c>
      <c r="J281" s="18" t="s">
        <v>164</v>
      </c>
      <c r="K281" s="14" t="str">
        <f>Magnetic!X281</f>
        <v>WSW</v>
      </c>
      <c r="L281" s="14" t="str">
        <f>IF(ISNA(VLOOKUP(K281,Lookup!$F$7:$G$38,2,0)),"",VLOOKUP(K281,Lookup!$F$7:$G$38,2,0))</f>
        <v>W</v>
      </c>
      <c r="M281" s="2" t="s">
        <v>176</v>
      </c>
      <c r="N281" s="14" t="str">
        <f>IF(ISNA(VLOOKUP(M281,Lookup!$B$7:$C$160,2,0)),"",VLOOKUP(M281,Lookup!$B$7:$C$160,2,0))</f>
        <v/>
      </c>
      <c r="O281" s="34" t="str">
        <f t="shared" si="80"/>
        <v/>
      </c>
      <c r="P281" s="18" t="s">
        <v>176</v>
      </c>
      <c r="Q281" s="14" t="str">
        <f>IF(ISNA(VLOOKUP(P281,Lookup!$B$7:$C$160,2,0)),"",VLOOKUP(P281,Lookup!$B$7:$C$160,2,0))</f>
        <v/>
      </c>
      <c r="R281" s="34" t="str">
        <f t="shared" si="81"/>
        <v/>
      </c>
      <c r="S281" s="2" t="s">
        <v>193</v>
      </c>
      <c r="T281" s="18">
        <v>-99</v>
      </c>
      <c r="U281" s="18">
        <v>1</v>
      </c>
      <c r="V281" s="18"/>
      <c r="W281" s="18"/>
      <c r="X281" s="18"/>
      <c r="Y281" s="18"/>
      <c r="Z281" s="35" t="s">
        <v>413</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34" t="str">
        <f t="shared" si="93"/>
        <v xml:space="preserve"> </v>
      </c>
      <c r="AO281" s="34" t="str">
        <f t="shared" si="94"/>
        <v xml:space="preserve"> </v>
      </c>
      <c r="AP281" s="34" t="str">
        <f t="shared" si="95"/>
        <v xml:space="preserve"> </v>
      </c>
      <c r="AQ281" s="34">
        <f t="shared" si="96"/>
        <v>1</v>
      </c>
      <c r="AR281" s="22" t="str">
        <f t="shared" si="97"/>
        <v xml:space="preserve"> </v>
      </c>
      <c r="AS281" s="34">
        <f t="shared" si="98"/>
        <v>0</v>
      </c>
    </row>
    <row r="282" spans="2:45">
      <c r="B282" s="2">
        <v>29</v>
      </c>
      <c r="C282" s="14">
        <f t="shared" si="99"/>
        <v>272</v>
      </c>
      <c r="D282" s="18"/>
      <c r="E282" s="18"/>
      <c r="F282" s="18"/>
      <c r="G282" s="18"/>
      <c r="H282" s="18"/>
      <c r="I282" s="18"/>
      <c r="J282" s="18"/>
      <c r="K282" s="14" t="str">
        <f>Magnetic!X282</f>
        <v/>
      </c>
      <c r="L282" s="14" t="str">
        <f>IF(ISNA(VLOOKUP(K282,Lookup!$F$7:$G$38,2,0)),"",VLOOKUP(K282,Lookup!$F$7:$G$38,2,0))</f>
        <v/>
      </c>
      <c r="N282" s="14" t="str">
        <f>IF(ISNA(VLOOKUP(M282,Lookup!$B$7:$C$160,2,0)),"",VLOOKUP(M282,Lookup!$B$7:$C$160,2,0))</f>
        <v/>
      </c>
      <c r="O282" s="34" t="str">
        <f t="shared" si="80"/>
        <v/>
      </c>
      <c r="P282" s="18"/>
      <c r="Q282" s="14" t="str">
        <f>IF(ISNA(VLOOKUP(P282,Lookup!$B$7:$C$160,2,0)),"",VLOOKUP(P282,Lookup!$B$7:$C$160,2,0))</f>
        <v/>
      </c>
      <c r="R282" s="34" t="str">
        <f t="shared" si="81"/>
        <v/>
      </c>
      <c r="T282" s="18"/>
      <c r="U282" s="18"/>
      <c r="Z282" s="18"/>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34" t="str">
        <f t="shared" si="93"/>
        <v xml:space="preserve"> </v>
      </c>
      <c r="AO282" s="34" t="str">
        <f t="shared" si="94"/>
        <v xml:space="preserve"> </v>
      </c>
      <c r="AP282" s="34" t="str">
        <f t="shared" si="95"/>
        <v xml:space="preserve"> </v>
      </c>
      <c r="AQ282" s="34" t="str">
        <f t="shared" si="96"/>
        <v xml:space="preserve"> </v>
      </c>
      <c r="AR282" s="22" t="str">
        <f t="shared" si="97"/>
        <v xml:space="preserve"> </v>
      </c>
      <c r="AS282" s="34">
        <f t="shared" si="98"/>
        <v>0</v>
      </c>
    </row>
    <row r="283" spans="2:45">
      <c r="B283" s="2">
        <v>30</v>
      </c>
      <c r="C283" s="14">
        <f t="shared" si="99"/>
        <v>273</v>
      </c>
      <c r="D283" s="18"/>
      <c r="E283" s="18"/>
      <c r="F283" s="18"/>
      <c r="G283" s="18"/>
      <c r="H283" s="18"/>
      <c r="I283" s="18"/>
      <c r="J283" s="18"/>
      <c r="K283" s="14" t="str">
        <f>Magnetic!X283</f>
        <v/>
      </c>
      <c r="L283" s="14" t="str">
        <f>IF(ISNA(VLOOKUP(K283,Lookup!$F$7:$G$38,2,0)),"",VLOOKUP(K283,Lookup!$F$7:$G$38,2,0))</f>
        <v/>
      </c>
      <c r="N283" s="14" t="str">
        <f>IF(ISNA(VLOOKUP(M283,Lookup!$B$7:$C$160,2,0)),"",VLOOKUP(M283,Lookup!$B$7:$C$160,2,0))</f>
        <v/>
      </c>
      <c r="O283" s="34" t="str">
        <f t="shared" si="80"/>
        <v/>
      </c>
      <c r="P283" s="18"/>
      <c r="Q283" s="14" t="str">
        <f>IF(ISNA(VLOOKUP(P283,Lookup!$B$7:$C$160,2,0)),"",VLOOKUP(P283,Lookup!$B$7:$C$160,2,0))</f>
        <v/>
      </c>
      <c r="R283" s="34" t="str">
        <f t="shared" si="81"/>
        <v/>
      </c>
      <c r="T283" s="18"/>
      <c r="U283" s="18"/>
      <c r="Z283" s="18"/>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34" t="str">
        <f t="shared" si="93"/>
        <v xml:space="preserve"> </v>
      </c>
      <c r="AO283" s="34" t="str">
        <f t="shared" si="94"/>
        <v xml:space="preserve"> </v>
      </c>
      <c r="AP283" s="34" t="str">
        <f t="shared" si="95"/>
        <v xml:space="preserve"> </v>
      </c>
      <c r="AQ283" s="34" t="str">
        <f t="shared" si="96"/>
        <v xml:space="preserve"> </v>
      </c>
      <c r="AR283" s="22" t="str">
        <f t="shared" si="97"/>
        <v xml:space="preserve"> </v>
      </c>
      <c r="AS283" s="34">
        <f t="shared" si="98"/>
        <v>0</v>
      </c>
    </row>
    <row r="284" spans="2:45">
      <c r="B284" s="20">
        <v>37165</v>
      </c>
      <c r="C284" s="14">
        <f t="shared" si="99"/>
        <v>274</v>
      </c>
      <c r="D284" s="18"/>
      <c r="E284" s="18"/>
      <c r="F284" s="18"/>
      <c r="G284" s="18"/>
      <c r="H284" s="18"/>
      <c r="I284" s="18"/>
      <c r="J284" s="18"/>
      <c r="K284" s="14" t="str">
        <f>Magnetic!X284</f>
        <v/>
      </c>
      <c r="L284" s="14" t="str">
        <f>IF(ISNA(VLOOKUP(K284,Lookup!$F$7:$G$38,2,0)),"",VLOOKUP(K284,Lookup!$F$7:$G$38,2,0))</f>
        <v/>
      </c>
      <c r="N284" s="14" t="str">
        <f>IF(ISNA(VLOOKUP(M284,Lookup!$B$7:$C$160,2,0)),"",VLOOKUP(M284,Lookup!$B$7:$C$160,2,0))</f>
        <v/>
      </c>
      <c r="O284" s="34" t="str">
        <f t="shared" si="80"/>
        <v/>
      </c>
      <c r="P284" s="18"/>
      <c r="Q284" s="14" t="str">
        <f>IF(ISNA(VLOOKUP(P284,Lookup!$B$7:$C$160,2,0)),"",VLOOKUP(P284,Lookup!$B$7:$C$160,2,0))</f>
        <v/>
      </c>
      <c r="R284" s="34" t="str">
        <f t="shared" si="81"/>
        <v/>
      </c>
      <c r="T284" s="18"/>
      <c r="U284" s="18"/>
      <c r="Z284" s="18"/>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34" t="str">
        <f t="shared" si="93"/>
        <v xml:space="preserve"> </v>
      </c>
      <c r="AO284" s="34" t="str">
        <f t="shared" si="94"/>
        <v xml:space="preserve"> </v>
      </c>
      <c r="AP284" s="34" t="str">
        <f t="shared" si="95"/>
        <v xml:space="preserve"> </v>
      </c>
      <c r="AQ284" s="34" t="str">
        <f t="shared" si="96"/>
        <v xml:space="preserve"> </v>
      </c>
      <c r="AR284" s="22" t="str">
        <f t="shared" si="97"/>
        <v xml:space="preserve"> </v>
      </c>
      <c r="AS284" s="34">
        <f t="shared" si="98"/>
        <v>0</v>
      </c>
    </row>
    <row r="285" spans="2:45">
      <c r="B285" s="2">
        <v>2</v>
      </c>
      <c r="C285" s="14">
        <f t="shared" si="99"/>
        <v>275</v>
      </c>
      <c r="D285" s="18"/>
      <c r="E285" s="18"/>
      <c r="F285" s="18"/>
      <c r="G285" s="18"/>
      <c r="H285" s="18"/>
      <c r="I285" s="18"/>
      <c r="J285" s="18"/>
      <c r="K285" s="14" t="str">
        <f>Magnetic!X285</f>
        <v/>
      </c>
      <c r="L285" s="14" t="str">
        <f>IF(ISNA(VLOOKUP(K285,Lookup!$F$7:$G$38,2,0)),"",VLOOKUP(K285,Lookup!$F$7:$G$38,2,0))</f>
        <v/>
      </c>
      <c r="N285" s="14" t="str">
        <f>IF(ISNA(VLOOKUP(M285,Lookup!$B$7:$C$160,2,0)),"",VLOOKUP(M285,Lookup!$B$7:$C$160,2,0))</f>
        <v/>
      </c>
      <c r="O285" s="34" t="str">
        <f t="shared" si="80"/>
        <v/>
      </c>
      <c r="P285" s="18"/>
      <c r="Q285" s="14" t="str">
        <f>IF(ISNA(VLOOKUP(P285,Lookup!$B$7:$C$160,2,0)),"",VLOOKUP(P285,Lookup!$B$7:$C$160,2,0))</f>
        <v/>
      </c>
      <c r="R285" s="34" t="str">
        <f t="shared" si="81"/>
        <v/>
      </c>
      <c r="T285" s="18"/>
      <c r="U285" s="18"/>
      <c r="Z285" s="18"/>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34" t="str">
        <f t="shared" si="93"/>
        <v xml:space="preserve"> </v>
      </c>
      <c r="AO285" s="34" t="str">
        <f t="shared" si="94"/>
        <v xml:space="preserve"> </v>
      </c>
      <c r="AP285" s="34" t="str">
        <f t="shared" si="95"/>
        <v xml:space="preserve"> </v>
      </c>
      <c r="AQ285" s="34" t="str">
        <f t="shared" si="96"/>
        <v xml:space="preserve"> </v>
      </c>
      <c r="AR285" s="22" t="str">
        <f t="shared" si="97"/>
        <v xml:space="preserve"> </v>
      </c>
      <c r="AS285" s="34">
        <f t="shared" si="98"/>
        <v>0</v>
      </c>
    </row>
    <row r="286" spans="2:45">
      <c r="B286" s="2">
        <v>3</v>
      </c>
      <c r="C286" s="14">
        <f t="shared" si="99"/>
        <v>276</v>
      </c>
      <c r="D286" s="18"/>
      <c r="E286" s="18"/>
      <c r="F286" s="18"/>
      <c r="G286" s="18"/>
      <c r="H286" s="18"/>
      <c r="I286" s="18"/>
      <c r="J286" s="18"/>
      <c r="K286" s="14" t="str">
        <f>Magnetic!X286</f>
        <v/>
      </c>
      <c r="L286" s="14" t="str">
        <f>IF(ISNA(VLOOKUP(K286,Lookup!$F$7:$G$38,2,0)),"",VLOOKUP(K286,Lookup!$F$7:$G$38,2,0))</f>
        <v/>
      </c>
      <c r="N286" s="14" t="str">
        <f>IF(ISNA(VLOOKUP(M286,Lookup!$B$7:$C$160,2,0)),"",VLOOKUP(M286,Lookup!$B$7:$C$160,2,0))</f>
        <v/>
      </c>
      <c r="O286" s="34" t="str">
        <f t="shared" si="80"/>
        <v/>
      </c>
      <c r="P286" s="18"/>
      <c r="Q286" s="14" t="str">
        <f>IF(ISNA(VLOOKUP(P286,Lookup!$B$7:$C$160,2,0)),"",VLOOKUP(P286,Lookup!$B$7:$C$160,2,0))</f>
        <v/>
      </c>
      <c r="R286" s="34" t="str">
        <f t="shared" si="81"/>
        <v/>
      </c>
      <c r="T286" s="18"/>
      <c r="U286" s="18"/>
      <c r="Z286" s="18"/>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34" t="str">
        <f t="shared" si="93"/>
        <v xml:space="preserve"> </v>
      </c>
      <c r="AO286" s="34" t="str">
        <f t="shared" si="94"/>
        <v xml:space="preserve"> </v>
      </c>
      <c r="AP286" s="34" t="str">
        <f t="shared" si="95"/>
        <v xml:space="preserve"> </v>
      </c>
      <c r="AQ286" s="34" t="str">
        <f t="shared" si="96"/>
        <v xml:space="preserve"> </v>
      </c>
      <c r="AR286" s="22" t="str">
        <f t="shared" si="97"/>
        <v xml:space="preserve"> </v>
      </c>
      <c r="AS286" s="34">
        <f t="shared" si="98"/>
        <v>0</v>
      </c>
    </row>
    <row r="287" spans="2:45">
      <c r="B287" s="2">
        <v>4</v>
      </c>
      <c r="C287" s="14">
        <f t="shared" si="99"/>
        <v>277</v>
      </c>
      <c r="D287" s="18"/>
      <c r="E287" s="18"/>
      <c r="F287" s="18"/>
      <c r="G287" s="18"/>
      <c r="H287" s="18"/>
      <c r="I287" s="18"/>
      <c r="J287" s="18"/>
      <c r="K287" s="14" t="str">
        <f>Magnetic!X287</f>
        <v/>
      </c>
      <c r="L287" s="14" t="str">
        <f>IF(ISNA(VLOOKUP(K287,Lookup!$F$7:$G$38,2,0)),"",VLOOKUP(K287,Lookup!$F$7:$G$38,2,0))</f>
        <v/>
      </c>
      <c r="N287" s="14" t="str">
        <f>IF(ISNA(VLOOKUP(M287,Lookup!$B$7:$C$160,2,0)),"",VLOOKUP(M287,Lookup!$B$7:$C$160,2,0))</f>
        <v/>
      </c>
      <c r="O287" s="34" t="str">
        <f t="shared" si="80"/>
        <v/>
      </c>
      <c r="P287" s="18"/>
      <c r="Q287" s="14" t="str">
        <f>IF(ISNA(VLOOKUP(P287,Lookup!$B$7:$C$160,2,0)),"",VLOOKUP(P287,Lookup!$B$7:$C$160,2,0))</f>
        <v/>
      </c>
      <c r="R287" s="34" t="str">
        <f t="shared" si="81"/>
        <v/>
      </c>
      <c r="T287" s="18"/>
      <c r="U287" s="18"/>
      <c r="Z287" s="18"/>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34" t="str">
        <f t="shared" si="93"/>
        <v xml:space="preserve"> </v>
      </c>
      <c r="AO287" s="34" t="str">
        <f t="shared" si="94"/>
        <v xml:space="preserve"> </v>
      </c>
      <c r="AP287" s="34" t="str">
        <f t="shared" si="95"/>
        <v xml:space="preserve"> </v>
      </c>
      <c r="AQ287" s="34" t="str">
        <f t="shared" si="96"/>
        <v xml:space="preserve"> </v>
      </c>
      <c r="AR287" s="22" t="str">
        <f t="shared" si="97"/>
        <v xml:space="preserve"> </v>
      </c>
      <c r="AS287" s="34">
        <f t="shared" si="98"/>
        <v>0</v>
      </c>
    </row>
    <row r="288" spans="2:45">
      <c r="B288" s="2">
        <v>5</v>
      </c>
      <c r="C288" s="14">
        <f t="shared" si="99"/>
        <v>278</v>
      </c>
      <c r="D288" s="18"/>
      <c r="E288" s="18"/>
      <c r="F288" s="18"/>
      <c r="G288" s="18"/>
      <c r="H288" s="18"/>
      <c r="I288" s="18"/>
      <c r="J288" s="18"/>
      <c r="K288" s="14" t="str">
        <f>Magnetic!X288</f>
        <v/>
      </c>
      <c r="L288" s="14" t="str">
        <f>IF(ISNA(VLOOKUP(K288,Lookup!$F$7:$G$38,2,0)),"",VLOOKUP(K288,Lookup!$F$7:$G$38,2,0))</f>
        <v/>
      </c>
      <c r="N288" s="14" t="str">
        <f>IF(ISNA(VLOOKUP(M288,Lookup!$B$7:$C$160,2,0)),"",VLOOKUP(M288,Lookup!$B$7:$C$160,2,0))</f>
        <v/>
      </c>
      <c r="O288" s="34" t="str">
        <f t="shared" si="80"/>
        <v/>
      </c>
      <c r="P288" s="18"/>
      <c r="Q288" s="14" t="str">
        <f>IF(ISNA(VLOOKUP(P288,Lookup!$B$7:$C$160,2,0)),"",VLOOKUP(P288,Lookup!$B$7:$C$160,2,0))</f>
        <v/>
      </c>
      <c r="R288" s="34" t="str">
        <f t="shared" si="81"/>
        <v/>
      </c>
      <c r="T288" s="18"/>
      <c r="U288" s="18"/>
      <c r="Z288" s="18"/>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34" t="str">
        <f t="shared" si="93"/>
        <v xml:space="preserve"> </v>
      </c>
      <c r="AO288" s="34" t="str">
        <f t="shared" si="94"/>
        <v xml:space="preserve"> </v>
      </c>
      <c r="AP288" s="34" t="str">
        <f t="shared" si="95"/>
        <v xml:space="preserve"> </v>
      </c>
      <c r="AQ288" s="34" t="str">
        <f t="shared" si="96"/>
        <v xml:space="preserve"> </v>
      </c>
      <c r="AR288" s="22" t="str">
        <f t="shared" si="97"/>
        <v xml:space="preserve"> </v>
      </c>
      <c r="AS288" s="34">
        <f t="shared" si="98"/>
        <v>0</v>
      </c>
    </row>
    <row r="289" spans="2:45">
      <c r="B289" s="2">
        <v>6</v>
      </c>
      <c r="C289" s="14">
        <f t="shared" si="99"/>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34" t="str">
        <f t="shared" si="80"/>
        <v/>
      </c>
      <c r="P289" s="18"/>
      <c r="Q289" s="14" t="str">
        <f>IF(ISNA(VLOOKUP(P289,Lookup!$B$7:$C$160,2,0)),"",VLOOKUP(P289,Lookup!$B$7:$C$160,2,0))</f>
        <v/>
      </c>
      <c r="R289" s="34" t="str">
        <f t="shared" si="81"/>
        <v/>
      </c>
      <c r="T289" s="18"/>
      <c r="U289" s="18"/>
      <c r="Z289" s="18"/>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34" t="str">
        <f t="shared" si="93"/>
        <v xml:space="preserve"> </v>
      </c>
      <c r="AO289" s="34" t="str">
        <f t="shared" si="94"/>
        <v xml:space="preserve"> </v>
      </c>
      <c r="AP289" s="34" t="str">
        <f t="shared" si="95"/>
        <v xml:space="preserve"> </v>
      </c>
      <c r="AQ289" s="34" t="str">
        <f t="shared" si="96"/>
        <v xml:space="preserve"> </v>
      </c>
      <c r="AR289" s="22" t="str">
        <f t="shared" si="97"/>
        <v xml:space="preserve"> </v>
      </c>
      <c r="AS289" s="34">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34" t="str">
        <f t="shared" si="80"/>
        <v/>
      </c>
      <c r="P290" s="18"/>
      <c r="Q290" s="14" t="str">
        <f>IF(ISNA(VLOOKUP(P290,Lookup!$B$7:$C$160,2,0)),"",VLOOKUP(P290,Lookup!$B$7:$C$160,2,0))</f>
        <v/>
      </c>
      <c r="R290" s="34" t="str">
        <f t="shared" si="81"/>
        <v/>
      </c>
      <c r="T290" s="18"/>
      <c r="U290" s="18"/>
      <c r="Z290" s="18"/>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34" t="str">
        <f t="shared" si="93"/>
        <v xml:space="preserve"> </v>
      </c>
      <c r="AO290" s="34" t="str">
        <f t="shared" si="94"/>
        <v xml:space="preserve"> </v>
      </c>
      <c r="AP290" s="34" t="str">
        <f t="shared" si="95"/>
        <v xml:space="preserve"> </v>
      </c>
      <c r="AQ290" s="34" t="str">
        <f t="shared" si="96"/>
        <v xml:space="preserve"> </v>
      </c>
      <c r="AR290" s="22" t="str">
        <f t="shared" si="97"/>
        <v xml:space="preserve"> </v>
      </c>
      <c r="AS290" s="34">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34" t="str">
        <f t="shared" si="80"/>
        <v/>
      </c>
      <c r="P291" s="18"/>
      <c r="Q291" s="14" t="str">
        <f>IF(ISNA(VLOOKUP(P291,Lookup!$B$7:$C$160,2,0)),"",VLOOKUP(P291,Lookup!$B$7:$C$160,2,0))</f>
        <v/>
      </c>
      <c r="R291" s="34" t="str">
        <f t="shared" si="81"/>
        <v/>
      </c>
      <c r="U291" s="18"/>
      <c r="Z291" s="18"/>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34" t="str">
        <f t="shared" si="93"/>
        <v xml:space="preserve"> </v>
      </c>
      <c r="AO291" s="34" t="str">
        <f t="shared" si="94"/>
        <v xml:space="preserve"> </v>
      </c>
      <c r="AP291" s="34" t="str">
        <f t="shared" si="95"/>
        <v xml:space="preserve"> </v>
      </c>
      <c r="AQ291" s="34" t="str">
        <f t="shared" si="96"/>
        <v xml:space="preserve"> </v>
      </c>
      <c r="AR291" s="22" t="str">
        <f t="shared" si="97"/>
        <v xml:space="preserve"> </v>
      </c>
      <c r="AS291" s="34">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34" t="str">
        <f t="shared" si="80"/>
        <v/>
      </c>
      <c r="Q292" s="14" t="str">
        <f>IF(ISNA(VLOOKUP(P292,Lookup!$B$7:$C$160,2,0)),"",VLOOKUP(P292,Lookup!$B$7:$C$160,2,0))</f>
        <v/>
      </c>
      <c r="R292" s="34"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34" t="str">
        <f t="shared" si="93"/>
        <v xml:space="preserve"> </v>
      </c>
      <c r="AO292" s="34" t="str">
        <f t="shared" si="94"/>
        <v xml:space="preserve"> </v>
      </c>
      <c r="AP292" s="34" t="str">
        <f t="shared" si="95"/>
        <v xml:space="preserve"> </v>
      </c>
      <c r="AQ292" s="34" t="str">
        <f t="shared" si="96"/>
        <v xml:space="preserve"> </v>
      </c>
      <c r="AR292" s="22" t="str">
        <f t="shared" si="97"/>
        <v xml:space="preserve"> </v>
      </c>
      <c r="AS292" s="34">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34" t="str">
        <f t="shared" si="80"/>
        <v/>
      </c>
      <c r="Q293" s="14" t="str">
        <f>IF(ISNA(VLOOKUP(P293,Lookup!$B$7:$C$160,2,0)),"",VLOOKUP(P293,Lookup!$B$7:$C$160,2,0))</f>
        <v/>
      </c>
      <c r="R293" s="34"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34" t="str">
        <f t="shared" si="93"/>
        <v xml:space="preserve"> </v>
      </c>
      <c r="AO293" s="34" t="str">
        <f t="shared" si="94"/>
        <v xml:space="preserve"> </v>
      </c>
      <c r="AP293" s="34" t="str">
        <f t="shared" si="95"/>
        <v xml:space="preserve"> </v>
      </c>
      <c r="AQ293" s="34" t="str">
        <f t="shared" si="96"/>
        <v xml:space="preserve"> </v>
      </c>
      <c r="AR293" s="22" t="str">
        <f t="shared" si="97"/>
        <v xml:space="preserve"> </v>
      </c>
      <c r="AS293" s="34">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34" t="str">
        <f t="shared" si="80"/>
        <v/>
      </c>
      <c r="Q294" s="14" t="str">
        <f>IF(ISNA(VLOOKUP(P294,Lookup!$B$7:$C$160,2,0)),"",VLOOKUP(P294,Lookup!$B$7:$C$160,2,0))</f>
        <v/>
      </c>
      <c r="R294" s="34"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34" t="str">
        <f t="shared" si="93"/>
        <v xml:space="preserve"> </v>
      </c>
      <c r="AO294" s="34" t="str">
        <f t="shared" si="94"/>
        <v xml:space="preserve"> </v>
      </c>
      <c r="AP294" s="34" t="str">
        <f t="shared" si="95"/>
        <v xml:space="preserve"> </v>
      </c>
      <c r="AQ294" s="34" t="str">
        <f t="shared" si="96"/>
        <v xml:space="preserve"> </v>
      </c>
      <c r="AR294" s="22" t="str">
        <f t="shared" si="97"/>
        <v xml:space="preserve"> </v>
      </c>
      <c r="AS294" s="34">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34" t="str">
        <f t="shared" si="80"/>
        <v/>
      </c>
      <c r="Q295" s="14" t="str">
        <f>IF(ISNA(VLOOKUP(P295,Lookup!$B$7:$C$160,2,0)),"",VLOOKUP(P295,Lookup!$B$7:$C$160,2,0))</f>
        <v/>
      </c>
      <c r="R295" s="34"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34" t="str">
        <f t="shared" si="93"/>
        <v xml:space="preserve"> </v>
      </c>
      <c r="AO295" s="34" t="str">
        <f t="shared" si="94"/>
        <v xml:space="preserve"> </v>
      </c>
      <c r="AP295" s="34" t="str">
        <f t="shared" si="95"/>
        <v xml:space="preserve"> </v>
      </c>
      <c r="AQ295" s="34" t="str">
        <f t="shared" si="96"/>
        <v xml:space="preserve"> </v>
      </c>
      <c r="AR295" s="22" t="str">
        <f t="shared" si="97"/>
        <v xml:space="preserve"> </v>
      </c>
      <c r="AS295" s="34">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34" t="str">
        <f t="shared" si="80"/>
        <v/>
      </c>
      <c r="Q296" s="14" t="str">
        <f>IF(ISNA(VLOOKUP(P296,Lookup!$B$7:$C$160,2,0)),"",VLOOKUP(P296,Lookup!$B$7:$C$160,2,0))</f>
        <v/>
      </c>
      <c r="R296" s="34"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34" t="str">
        <f t="shared" si="93"/>
        <v xml:space="preserve"> </v>
      </c>
      <c r="AO296" s="34" t="str">
        <f t="shared" si="94"/>
        <v xml:space="preserve"> </v>
      </c>
      <c r="AP296" s="34" t="str">
        <f t="shared" si="95"/>
        <v xml:space="preserve"> </v>
      </c>
      <c r="AQ296" s="34" t="str">
        <f t="shared" si="96"/>
        <v xml:space="preserve"> </v>
      </c>
      <c r="AR296" s="22" t="str">
        <f t="shared" si="97"/>
        <v xml:space="preserve"> </v>
      </c>
      <c r="AS296" s="34">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34" t="str">
        <f t="shared" si="80"/>
        <v/>
      </c>
      <c r="Q297" s="14" t="str">
        <f>IF(ISNA(VLOOKUP(P297,Lookup!$B$7:$C$160,2,0)),"",VLOOKUP(P297,Lookup!$B$7:$C$160,2,0))</f>
        <v/>
      </c>
      <c r="R297" s="34"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34" t="str">
        <f t="shared" si="93"/>
        <v xml:space="preserve"> </v>
      </c>
      <c r="AO297" s="34" t="str">
        <f t="shared" si="94"/>
        <v xml:space="preserve"> </v>
      </c>
      <c r="AP297" s="34" t="str">
        <f t="shared" si="95"/>
        <v xml:space="preserve"> </v>
      </c>
      <c r="AQ297" s="34" t="str">
        <f t="shared" si="96"/>
        <v xml:space="preserve"> </v>
      </c>
      <c r="AR297" s="22" t="str">
        <f t="shared" si="97"/>
        <v xml:space="preserve"> </v>
      </c>
      <c r="AS297" s="34">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34" t="str">
        <f t="shared" si="80"/>
        <v/>
      </c>
      <c r="Q298" s="14" t="str">
        <f>IF(ISNA(VLOOKUP(P298,Lookup!$B$7:$C$160,2,0)),"",VLOOKUP(P298,Lookup!$B$7:$C$160,2,0))</f>
        <v/>
      </c>
      <c r="R298" s="34"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34" t="str">
        <f t="shared" si="93"/>
        <v xml:space="preserve"> </v>
      </c>
      <c r="AO298" s="34" t="str">
        <f t="shared" si="94"/>
        <v xml:space="preserve"> </v>
      </c>
      <c r="AP298" s="34" t="str">
        <f t="shared" si="95"/>
        <v xml:space="preserve"> </v>
      </c>
      <c r="AQ298" s="34" t="str">
        <f t="shared" si="96"/>
        <v xml:space="preserve"> </v>
      </c>
      <c r="AR298" s="22" t="str">
        <f t="shared" si="97"/>
        <v xml:space="preserve"> </v>
      </c>
      <c r="AS298" s="34">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34" t="str">
        <f t="shared" si="80"/>
        <v/>
      </c>
      <c r="Q299" s="14" t="str">
        <f>IF(ISNA(VLOOKUP(P299,Lookup!$B$7:$C$160,2,0)),"",VLOOKUP(P299,Lookup!$B$7:$C$160,2,0))</f>
        <v/>
      </c>
      <c r="R299" s="34"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34" t="str">
        <f t="shared" si="93"/>
        <v xml:space="preserve"> </v>
      </c>
      <c r="AO299" s="34" t="str">
        <f t="shared" si="94"/>
        <v xml:space="preserve"> </v>
      </c>
      <c r="AP299" s="34" t="str">
        <f t="shared" si="95"/>
        <v xml:space="preserve"> </v>
      </c>
      <c r="AQ299" s="34" t="str">
        <f t="shared" si="96"/>
        <v xml:space="preserve"> </v>
      </c>
      <c r="AR299" s="22" t="str">
        <f t="shared" si="97"/>
        <v xml:space="preserve"> </v>
      </c>
      <c r="AS299" s="34">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34" t="str">
        <f t="shared" si="80"/>
        <v/>
      </c>
      <c r="Q300" s="14" t="str">
        <f>IF(ISNA(VLOOKUP(P300,Lookup!$B$7:$C$160,2,0)),"",VLOOKUP(P300,Lookup!$B$7:$C$160,2,0))</f>
        <v/>
      </c>
      <c r="R300" s="34"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34" t="str">
        <f t="shared" si="93"/>
        <v xml:space="preserve"> </v>
      </c>
      <c r="AO300" s="34" t="str">
        <f t="shared" si="94"/>
        <v xml:space="preserve"> </v>
      </c>
      <c r="AP300" s="34" t="str">
        <f t="shared" si="95"/>
        <v xml:space="preserve"> </v>
      </c>
      <c r="AQ300" s="34" t="str">
        <f t="shared" si="96"/>
        <v xml:space="preserve"> </v>
      </c>
      <c r="AR300" s="22" t="str">
        <f t="shared" si="97"/>
        <v xml:space="preserve"> </v>
      </c>
      <c r="AS300" s="34">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34" t="str">
        <f t="shared" si="80"/>
        <v/>
      </c>
      <c r="Q301" s="14" t="str">
        <f>IF(ISNA(VLOOKUP(P301,Lookup!$B$7:$C$160,2,0)),"",VLOOKUP(P301,Lookup!$B$7:$C$160,2,0))</f>
        <v/>
      </c>
      <c r="R301" s="34"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34" t="str">
        <f t="shared" si="93"/>
        <v xml:space="preserve"> </v>
      </c>
      <c r="AO301" s="34" t="str">
        <f t="shared" si="94"/>
        <v xml:space="preserve"> </v>
      </c>
      <c r="AP301" s="34" t="str">
        <f t="shared" si="95"/>
        <v xml:space="preserve"> </v>
      </c>
      <c r="AQ301" s="34" t="str">
        <f t="shared" si="96"/>
        <v xml:space="preserve"> </v>
      </c>
      <c r="AR301" s="22" t="str">
        <f t="shared" si="97"/>
        <v xml:space="preserve"> </v>
      </c>
      <c r="AS301" s="34">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34" t="str">
        <f t="shared" si="80"/>
        <v/>
      </c>
      <c r="Q302" s="14" t="str">
        <f>IF(ISNA(VLOOKUP(P302,Lookup!$B$7:$C$160,2,0)),"",VLOOKUP(P302,Lookup!$B$7:$C$160,2,0))</f>
        <v/>
      </c>
      <c r="R302" s="34"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34" t="str">
        <f t="shared" si="93"/>
        <v xml:space="preserve"> </v>
      </c>
      <c r="AO302" s="34" t="str">
        <f t="shared" si="94"/>
        <v xml:space="preserve"> </v>
      </c>
      <c r="AP302" s="34" t="str">
        <f t="shared" si="95"/>
        <v xml:space="preserve"> </v>
      </c>
      <c r="AQ302" s="34" t="str">
        <f t="shared" si="96"/>
        <v xml:space="preserve"> </v>
      </c>
      <c r="AR302" s="22" t="str">
        <f t="shared" si="97"/>
        <v xml:space="preserve"> </v>
      </c>
      <c r="AS302" s="34">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34" t="str">
        <f t="shared" si="80"/>
        <v/>
      </c>
      <c r="Q303" s="14" t="str">
        <f>IF(ISNA(VLOOKUP(P303,Lookup!$B$7:$C$160,2,0)),"",VLOOKUP(P303,Lookup!$B$7:$C$160,2,0))</f>
        <v/>
      </c>
      <c r="R303" s="34"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34" t="str">
        <f t="shared" si="93"/>
        <v xml:space="preserve"> </v>
      </c>
      <c r="AO303" s="34" t="str">
        <f t="shared" si="94"/>
        <v xml:space="preserve"> </v>
      </c>
      <c r="AP303" s="34" t="str">
        <f t="shared" si="95"/>
        <v xml:space="preserve"> </v>
      </c>
      <c r="AQ303" s="34" t="str">
        <f t="shared" si="96"/>
        <v xml:space="preserve"> </v>
      </c>
      <c r="AR303" s="22" t="str">
        <f t="shared" si="97"/>
        <v xml:space="preserve"> </v>
      </c>
      <c r="AS303" s="34">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34" t="str">
        <f t="shared" si="80"/>
        <v/>
      </c>
      <c r="Q304" s="14" t="str">
        <f>IF(ISNA(VLOOKUP(P304,Lookup!$B$7:$C$160,2,0)),"",VLOOKUP(P304,Lookup!$B$7:$C$160,2,0))</f>
        <v/>
      </c>
      <c r="R304" s="34"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34" t="str">
        <f t="shared" si="93"/>
        <v xml:space="preserve"> </v>
      </c>
      <c r="AO304" s="34" t="str">
        <f t="shared" si="94"/>
        <v xml:space="preserve"> </v>
      </c>
      <c r="AP304" s="34" t="str">
        <f t="shared" si="95"/>
        <v xml:space="preserve"> </v>
      </c>
      <c r="AQ304" s="34" t="str">
        <f t="shared" si="96"/>
        <v xml:space="preserve"> </v>
      </c>
      <c r="AR304" s="22" t="str">
        <f t="shared" si="97"/>
        <v xml:space="preserve"> </v>
      </c>
      <c r="AS304" s="34">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34" t="str">
        <f t="shared" si="80"/>
        <v/>
      </c>
      <c r="Q305" s="14" t="str">
        <f>IF(ISNA(VLOOKUP(P305,Lookup!$B$7:$C$160,2,0)),"",VLOOKUP(P305,Lookup!$B$7:$C$160,2,0))</f>
        <v/>
      </c>
      <c r="R305" s="34"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34" t="str">
        <f t="shared" si="93"/>
        <v xml:space="preserve"> </v>
      </c>
      <c r="AO305" s="34" t="str">
        <f t="shared" si="94"/>
        <v xml:space="preserve"> </v>
      </c>
      <c r="AP305" s="34" t="str">
        <f t="shared" si="95"/>
        <v xml:space="preserve"> </v>
      </c>
      <c r="AQ305" s="34" t="str">
        <f t="shared" si="96"/>
        <v xml:space="preserve"> </v>
      </c>
      <c r="AR305" s="22" t="str">
        <f t="shared" si="97"/>
        <v xml:space="preserve"> </v>
      </c>
      <c r="AS305" s="34">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34" t="str">
        <f t="shared" si="80"/>
        <v/>
      </c>
      <c r="Q306" s="14" t="str">
        <f>IF(ISNA(VLOOKUP(P306,Lookup!$B$7:$C$160,2,0)),"",VLOOKUP(P306,Lookup!$B$7:$C$160,2,0))</f>
        <v/>
      </c>
      <c r="R306" s="34"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34" t="str">
        <f t="shared" si="93"/>
        <v xml:space="preserve"> </v>
      </c>
      <c r="AO306" s="34" t="str">
        <f t="shared" si="94"/>
        <v xml:space="preserve"> </v>
      </c>
      <c r="AP306" s="34" t="str">
        <f t="shared" si="95"/>
        <v xml:space="preserve"> </v>
      </c>
      <c r="AQ306" s="34" t="str">
        <f t="shared" si="96"/>
        <v xml:space="preserve"> </v>
      </c>
      <c r="AR306" s="22" t="str">
        <f t="shared" si="97"/>
        <v xml:space="preserve"> </v>
      </c>
      <c r="AS306" s="34">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34" t="str">
        <f t="shared" si="80"/>
        <v/>
      </c>
      <c r="Q307" s="14" t="str">
        <f>IF(ISNA(VLOOKUP(P307,Lookup!$B$7:$C$160,2,0)),"",VLOOKUP(P307,Lookup!$B$7:$C$160,2,0))</f>
        <v/>
      </c>
      <c r="R307" s="34"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34" t="str">
        <f t="shared" si="93"/>
        <v xml:space="preserve"> </v>
      </c>
      <c r="AO307" s="34" t="str">
        <f t="shared" si="94"/>
        <v xml:space="preserve"> </v>
      </c>
      <c r="AP307" s="34" t="str">
        <f t="shared" si="95"/>
        <v xml:space="preserve"> </v>
      </c>
      <c r="AQ307" s="34" t="str">
        <f t="shared" si="96"/>
        <v xml:space="preserve"> </v>
      </c>
      <c r="AR307" s="22" t="str">
        <f t="shared" si="97"/>
        <v xml:space="preserve"> </v>
      </c>
      <c r="AS307" s="34">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34" t="str">
        <f t="shared" si="80"/>
        <v/>
      </c>
      <c r="Q308" s="14" t="str">
        <f>IF(ISNA(VLOOKUP(P308,Lookup!$B$7:$C$160,2,0)),"",VLOOKUP(P308,Lookup!$B$7:$C$160,2,0))</f>
        <v/>
      </c>
      <c r="R308" s="34"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34" t="str">
        <f t="shared" si="93"/>
        <v xml:space="preserve"> </v>
      </c>
      <c r="AO308" s="34" t="str">
        <f t="shared" si="94"/>
        <v xml:space="preserve"> </v>
      </c>
      <c r="AP308" s="34" t="str">
        <f t="shared" si="95"/>
        <v xml:space="preserve"> </v>
      </c>
      <c r="AQ308" s="34" t="str">
        <f t="shared" si="96"/>
        <v xml:space="preserve"> </v>
      </c>
      <c r="AR308" s="22" t="str">
        <f t="shared" si="97"/>
        <v xml:space="preserve"> </v>
      </c>
      <c r="AS308" s="34">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34" t="str">
        <f t="shared" si="80"/>
        <v/>
      </c>
      <c r="Q309" s="14" t="str">
        <f>IF(ISNA(VLOOKUP(P309,Lookup!$B$7:$C$160,2,0)),"",VLOOKUP(P309,Lookup!$B$7:$C$160,2,0))</f>
        <v/>
      </c>
      <c r="R309" s="34"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34" t="str">
        <f t="shared" si="93"/>
        <v xml:space="preserve"> </v>
      </c>
      <c r="AO309" s="34" t="str">
        <f t="shared" si="94"/>
        <v xml:space="preserve"> </v>
      </c>
      <c r="AP309" s="34" t="str">
        <f t="shared" si="95"/>
        <v xml:space="preserve"> </v>
      </c>
      <c r="AQ309" s="34" t="str">
        <f t="shared" si="96"/>
        <v xml:space="preserve"> </v>
      </c>
      <c r="AR309" s="22" t="str">
        <f t="shared" si="97"/>
        <v xml:space="preserve"> </v>
      </c>
      <c r="AS309" s="34">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34" t="str">
        <f t="shared" si="80"/>
        <v/>
      </c>
      <c r="Q310" s="14" t="str">
        <f>IF(ISNA(VLOOKUP(P310,Lookup!$B$7:$C$160,2,0)),"",VLOOKUP(P310,Lookup!$B$7:$C$160,2,0))</f>
        <v/>
      </c>
      <c r="R310" s="34"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34" t="str">
        <f t="shared" si="93"/>
        <v xml:space="preserve"> </v>
      </c>
      <c r="AO310" s="34" t="str">
        <f t="shared" si="94"/>
        <v xml:space="preserve"> </v>
      </c>
      <c r="AP310" s="34" t="str">
        <f t="shared" si="95"/>
        <v xml:space="preserve"> </v>
      </c>
      <c r="AQ310" s="34" t="str">
        <f t="shared" si="96"/>
        <v xml:space="preserve"> </v>
      </c>
      <c r="AR310" s="22" t="str">
        <f t="shared" si="97"/>
        <v xml:space="preserve"> </v>
      </c>
      <c r="AS310" s="34">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34" t="str">
        <f t="shared" si="80"/>
        <v/>
      </c>
      <c r="Q311" s="14" t="str">
        <f>IF(ISNA(VLOOKUP(P311,Lookup!$B$7:$C$160,2,0)),"",VLOOKUP(P311,Lookup!$B$7:$C$160,2,0))</f>
        <v/>
      </c>
      <c r="R311" s="34"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34" t="str">
        <f t="shared" si="93"/>
        <v xml:space="preserve"> </v>
      </c>
      <c r="AO311" s="34" t="str">
        <f t="shared" si="94"/>
        <v xml:space="preserve"> </v>
      </c>
      <c r="AP311" s="34" t="str">
        <f t="shared" si="95"/>
        <v xml:space="preserve"> </v>
      </c>
      <c r="AQ311" s="34" t="str">
        <f t="shared" si="96"/>
        <v xml:space="preserve"> </v>
      </c>
      <c r="AR311" s="22" t="str">
        <f t="shared" si="97"/>
        <v xml:space="preserve"> </v>
      </c>
      <c r="AS311" s="34">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34" t="str">
        <f t="shared" si="80"/>
        <v/>
      </c>
      <c r="Q312" s="14" t="str">
        <f>IF(ISNA(VLOOKUP(P312,Lookup!$B$7:$C$160,2,0)),"",VLOOKUP(P312,Lookup!$B$7:$C$160,2,0))</f>
        <v/>
      </c>
      <c r="R312" s="34"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34" t="str">
        <f t="shared" si="93"/>
        <v xml:space="preserve"> </v>
      </c>
      <c r="AO312" s="34" t="str">
        <f t="shared" si="94"/>
        <v xml:space="preserve"> </v>
      </c>
      <c r="AP312" s="34" t="str">
        <f t="shared" si="95"/>
        <v xml:space="preserve"> </v>
      </c>
      <c r="AQ312" s="34" t="str">
        <f t="shared" si="96"/>
        <v xml:space="preserve"> </v>
      </c>
      <c r="AR312" s="22" t="str">
        <f t="shared" si="97"/>
        <v xml:space="preserve"> </v>
      </c>
      <c r="AS312" s="34">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34" t="str">
        <f t="shared" si="80"/>
        <v/>
      </c>
      <c r="Q313" s="14" t="str">
        <f>IF(ISNA(VLOOKUP(P313,Lookup!$B$7:$C$160,2,0)),"",VLOOKUP(P313,Lookup!$B$7:$C$160,2,0))</f>
        <v/>
      </c>
      <c r="R313" s="34"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34" t="str">
        <f t="shared" si="93"/>
        <v xml:space="preserve"> </v>
      </c>
      <c r="AO313" s="34" t="str">
        <f t="shared" si="94"/>
        <v xml:space="preserve"> </v>
      </c>
      <c r="AP313" s="34" t="str">
        <f t="shared" si="95"/>
        <v xml:space="preserve"> </v>
      </c>
      <c r="AQ313" s="34" t="str">
        <f t="shared" si="96"/>
        <v xml:space="preserve"> </v>
      </c>
      <c r="AR313" s="22" t="str">
        <f t="shared" si="97"/>
        <v xml:space="preserve"> </v>
      </c>
      <c r="AS313" s="34">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34" t="str">
        <f t="shared" si="80"/>
        <v/>
      </c>
      <c r="Q314" s="14" t="str">
        <f>IF(ISNA(VLOOKUP(P314,Lookup!$B$7:$C$160,2,0)),"",VLOOKUP(P314,Lookup!$B$7:$C$160,2,0))</f>
        <v/>
      </c>
      <c r="R314" s="34"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34" t="str">
        <f t="shared" si="93"/>
        <v xml:space="preserve"> </v>
      </c>
      <c r="AO314" s="34" t="str">
        <f t="shared" si="94"/>
        <v xml:space="preserve"> </v>
      </c>
      <c r="AP314" s="34" t="str">
        <f t="shared" si="95"/>
        <v xml:space="preserve"> </v>
      </c>
      <c r="AQ314" s="34" t="str">
        <f t="shared" si="96"/>
        <v xml:space="preserve"> </v>
      </c>
      <c r="AR314" s="22" t="str">
        <f t="shared" si="97"/>
        <v xml:space="preserve"> </v>
      </c>
      <c r="AS314" s="34">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34" t="str">
        <f t="shared" si="80"/>
        <v/>
      </c>
      <c r="Q315" s="14" t="str">
        <f>IF(ISNA(VLOOKUP(P315,Lookup!$B$7:$C$160,2,0)),"",VLOOKUP(P315,Lookup!$B$7:$C$160,2,0))</f>
        <v/>
      </c>
      <c r="R315" s="34"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34" t="str">
        <f t="shared" si="93"/>
        <v xml:space="preserve"> </v>
      </c>
      <c r="AO315" s="34" t="str">
        <f t="shared" si="94"/>
        <v xml:space="preserve"> </v>
      </c>
      <c r="AP315" s="34" t="str">
        <f t="shared" si="95"/>
        <v xml:space="preserve"> </v>
      </c>
      <c r="AQ315" s="34" t="str">
        <f t="shared" si="96"/>
        <v xml:space="preserve"> </v>
      </c>
      <c r="AR315" s="22" t="str">
        <f t="shared" si="97"/>
        <v xml:space="preserve"> </v>
      </c>
      <c r="AS315" s="34">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34" t="str">
        <f t="shared" si="80"/>
        <v/>
      </c>
      <c r="Q316" s="14" t="str">
        <f>IF(ISNA(VLOOKUP(P316,Lookup!$B$7:$C$160,2,0)),"",VLOOKUP(P316,Lookup!$B$7:$C$160,2,0))</f>
        <v/>
      </c>
      <c r="R316" s="34"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34" t="str">
        <f t="shared" si="93"/>
        <v xml:space="preserve"> </v>
      </c>
      <c r="AO316" s="34" t="str">
        <f t="shared" si="94"/>
        <v xml:space="preserve"> </v>
      </c>
      <c r="AP316" s="34" t="str">
        <f t="shared" si="95"/>
        <v xml:space="preserve"> </v>
      </c>
      <c r="AQ316" s="34" t="str">
        <f t="shared" si="96"/>
        <v xml:space="preserve"> </v>
      </c>
      <c r="AR316" s="22" t="str">
        <f t="shared" si="97"/>
        <v xml:space="preserve"> </v>
      </c>
      <c r="AS316" s="34">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34" t="str">
        <f t="shared" si="80"/>
        <v/>
      </c>
      <c r="Q317" s="14" t="str">
        <f>IF(ISNA(VLOOKUP(P317,Lookup!$B$7:$C$160,2,0)),"",VLOOKUP(P317,Lookup!$B$7:$C$160,2,0))</f>
        <v/>
      </c>
      <c r="R317" s="34"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34" t="str">
        <f t="shared" si="93"/>
        <v xml:space="preserve"> </v>
      </c>
      <c r="AO317" s="34" t="str">
        <f t="shared" si="94"/>
        <v xml:space="preserve"> </v>
      </c>
      <c r="AP317" s="34" t="str">
        <f t="shared" si="95"/>
        <v xml:space="preserve"> </v>
      </c>
      <c r="AQ317" s="34" t="str">
        <f t="shared" si="96"/>
        <v xml:space="preserve"> </v>
      </c>
      <c r="AR317" s="22" t="str">
        <f t="shared" si="97"/>
        <v xml:space="preserve"> </v>
      </c>
      <c r="AS317" s="34">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34" t="str">
        <f t="shared" si="80"/>
        <v/>
      </c>
      <c r="Q318" s="14" t="str">
        <f>IF(ISNA(VLOOKUP(P318,Lookup!$B$7:$C$160,2,0)),"",VLOOKUP(P318,Lookup!$B$7:$C$160,2,0))</f>
        <v/>
      </c>
      <c r="R318" s="34"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34" t="str">
        <f t="shared" si="93"/>
        <v xml:space="preserve"> </v>
      </c>
      <c r="AO318" s="34" t="str">
        <f t="shared" si="94"/>
        <v xml:space="preserve"> </v>
      </c>
      <c r="AP318" s="34" t="str">
        <f t="shared" si="95"/>
        <v xml:space="preserve"> </v>
      </c>
      <c r="AQ318" s="34" t="str">
        <f t="shared" si="96"/>
        <v xml:space="preserve"> </v>
      </c>
      <c r="AR318" s="22" t="str">
        <f t="shared" si="97"/>
        <v xml:space="preserve"> </v>
      </c>
      <c r="AS318" s="34">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34" t="str">
        <f t="shared" si="80"/>
        <v/>
      </c>
      <c r="Q319" s="14" t="str">
        <f>IF(ISNA(VLOOKUP(P319,Lookup!$B$7:$C$160,2,0)),"",VLOOKUP(P319,Lookup!$B$7:$C$160,2,0))</f>
        <v/>
      </c>
      <c r="R319" s="34"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34" t="str">
        <f t="shared" si="93"/>
        <v xml:space="preserve"> </v>
      </c>
      <c r="AO319" s="34" t="str">
        <f t="shared" si="94"/>
        <v xml:space="preserve"> </v>
      </c>
      <c r="AP319" s="34" t="str">
        <f t="shared" si="95"/>
        <v xml:space="preserve"> </v>
      </c>
      <c r="AQ319" s="34" t="str">
        <f t="shared" si="96"/>
        <v xml:space="preserve"> </v>
      </c>
      <c r="AR319" s="22" t="str">
        <f t="shared" si="97"/>
        <v xml:space="preserve"> </v>
      </c>
      <c r="AS319" s="34">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34" t="str">
        <f t="shared" si="80"/>
        <v/>
      </c>
      <c r="Q320" s="14" t="str">
        <f>IF(ISNA(VLOOKUP(P320,Lookup!$B$7:$C$160,2,0)),"",VLOOKUP(P320,Lookup!$B$7:$C$160,2,0))</f>
        <v/>
      </c>
      <c r="R320" s="34"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34" t="str">
        <f t="shared" si="93"/>
        <v xml:space="preserve"> </v>
      </c>
      <c r="AO320" s="34" t="str">
        <f t="shared" si="94"/>
        <v xml:space="preserve"> </v>
      </c>
      <c r="AP320" s="34" t="str">
        <f t="shared" si="95"/>
        <v xml:space="preserve"> </v>
      </c>
      <c r="AQ320" s="34" t="str">
        <f t="shared" si="96"/>
        <v xml:space="preserve"> </v>
      </c>
      <c r="AR320" s="22" t="str">
        <f t="shared" si="97"/>
        <v xml:space="preserve"> </v>
      </c>
      <c r="AS320" s="34">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34" t="str">
        <f t="shared" si="80"/>
        <v/>
      </c>
      <c r="Q321" s="14" t="str">
        <f>IF(ISNA(VLOOKUP(P321,Lookup!$B$7:$C$160,2,0)),"",VLOOKUP(P321,Lookup!$B$7:$C$160,2,0))</f>
        <v/>
      </c>
      <c r="R321" s="34"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34" t="str">
        <f t="shared" si="93"/>
        <v xml:space="preserve"> </v>
      </c>
      <c r="AO321" s="34" t="str">
        <f t="shared" si="94"/>
        <v xml:space="preserve"> </v>
      </c>
      <c r="AP321" s="34" t="str">
        <f t="shared" si="95"/>
        <v xml:space="preserve"> </v>
      </c>
      <c r="AQ321" s="34" t="str">
        <f t="shared" si="96"/>
        <v xml:space="preserve"> </v>
      </c>
      <c r="AR321" s="22" t="str">
        <f t="shared" si="97"/>
        <v xml:space="preserve"> </v>
      </c>
      <c r="AS321" s="34">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34" t="str">
        <f t="shared" si="80"/>
        <v/>
      </c>
      <c r="Q322" s="14" t="str">
        <f>IF(ISNA(VLOOKUP(P322,Lookup!$B$7:$C$160,2,0)),"",VLOOKUP(P322,Lookup!$B$7:$C$160,2,0))</f>
        <v/>
      </c>
      <c r="R322" s="34"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34" t="str">
        <f t="shared" si="93"/>
        <v xml:space="preserve"> </v>
      </c>
      <c r="AO322" s="34" t="str">
        <f t="shared" si="94"/>
        <v xml:space="preserve"> </v>
      </c>
      <c r="AP322" s="34" t="str">
        <f t="shared" si="95"/>
        <v xml:space="preserve"> </v>
      </c>
      <c r="AQ322" s="34" t="str">
        <f t="shared" si="96"/>
        <v xml:space="preserve"> </v>
      </c>
      <c r="AR322" s="22" t="str">
        <f t="shared" si="97"/>
        <v xml:space="preserve"> </v>
      </c>
      <c r="AS322" s="34">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34" t="str">
        <f t="shared" si="80"/>
        <v/>
      </c>
      <c r="Q323" s="14" t="str">
        <f>IF(ISNA(VLOOKUP(P323,Lookup!$B$7:$C$160,2,0)),"",VLOOKUP(P323,Lookup!$B$7:$C$160,2,0))</f>
        <v/>
      </c>
      <c r="R323" s="34"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34" t="str">
        <f t="shared" si="93"/>
        <v xml:space="preserve"> </v>
      </c>
      <c r="AO323" s="34" t="str">
        <f t="shared" si="94"/>
        <v xml:space="preserve"> </v>
      </c>
      <c r="AP323" s="34" t="str">
        <f t="shared" si="95"/>
        <v xml:space="preserve"> </v>
      </c>
      <c r="AQ323" s="34" t="str">
        <f t="shared" si="96"/>
        <v xml:space="preserve"> </v>
      </c>
      <c r="AR323" s="22" t="str">
        <f t="shared" si="97"/>
        <v xml:space="preserve"> </v>
      </c>
      <c r="AS323" s="34">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34" t="str">
        <f t="shared" si="80"/>
        <v/>
      </c>
      <c r="Q324" s="14" t="str">
        <f>IF(ISNA(VLOOKUP(P324,Lookup!$B$7:$C$160,2,0)),"",VLOOKUP(P324,Lookup!$B$7:$C$160,2,0))</f>
        <v/>
      </c>
      <c r="R324" s="34"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34" t="str">
        <f t="shared" si="93"/>
        <v xml:space="preserve"> </v>
      </c>
      <c r="AO324" s="34" t="str">
        <f t="shared" si="94"/>
        <v xml:space="preserve"> </v>
      </c>
      <c r="AP324" s="34" t="str">
        <f t="shared" si="95"/>
        <v xml:space="preserve"> </v>
      </c>
      <c r="AQ324" s="34" t="str">
        <f t="shared" si="96"/>
        <v xml:space="preserve"> </v>
      </c>
      <c r="AR324" s="22" t="str">
        <f t="shared" si="97"/>
        <v xml:space="preserve"> </v>
      </c>
      <c r="AS324" s="34">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34" t="str">
        <f t="shared" si="80"/>
        <v/>
      </c>
      <c r="Q325" s="14" t="str">
        <f>IF(ISNA(VLOOKUP(P325,Lookup!$B$7:$C$160,2,0)),"",VLOOKUP(P325,Lookup!$B$7:$C$160,2,0))</f>
        <v/>
      </c>
      <c r="R325" s="34"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34" t="str">
        <f t="shared" si="93"/>
        <v xml:space="preserve"> </v>
      </c>
      <c r="AO325" s="34" t="str">
        <f t="shared" si="94"/>
        <v xml:space="preserve"> </v>
      </c>
      <c r="AP325" s="34" t="str">
        <f t="shared" si="95"/>
        <v xml:space="preserve"> </v>
      </c>
      <c r="AQ325" s="34" t="str">
        <f t="shared" si="96"/>
        <v xml:space="preserve"> </v>
      </c>
      <c r="AR325" s="22" t="str">
        <f t="shared" si="97"/>
        <v xml:space="preserve"> </v>
      </c>
      <c r="AS325" s="34">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34" t="str">
        <f t="shared" si="80"/>
        <v/>
      </c>
      <c r="Q326" s="14" t="str">
        <f>IF(ISNA(VLOOKUP(P326,Lookup!$B$7:$C$160,2,0)),"",VLOOKUP(P326,Lookup!$B$7:$C$160,2,0))</f>
        <v/>
      </c>
      <c r="R326" s="34"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34" t="str">
        <f t="shared" si="93"/>
        <v xml:space="preserve"> </v>
      </c>
      <c r="AO326" s="34" t="str">
        <f t="shared" si="94"/>
        <v xml:space="preserve"> </v>
      </c>
      <c r="AP326" s="34" t="str">
        <f t="shared" si="95"/>
        <v xml:space="preserve"> </v>
      </c>
      <c r="AQ326" s="34" t="str">
        <f t="shared" si="96"/>
        <v xml:space="preserve"> </v>
      </c>
      <c r="AR326" s="22" t="str">
        <f t="shared" si="97"/>
        <v xml:space="preserve"> </v>
      </c>
      <c r="AS326" s="34">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34" t="str">
        <f t="shared" si="80"/>
        <v/>
      </c>
      <c r="Q327" s="14" t="str">
        <f>IF(ISNA(VLOOKUP(P327,Lookup!$B$7:$C$160,2,0)),"",VLOOKUP(P327,Lookup!$B$7:$C$160,2,0))</f>
        <v/>
      </c>
      <c r="R327" s="34"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34" t="str">
        <f t="shared" si="93"/>
        <v xml:space="preserve"> </v>
      </c>
      <c r="AO327" s="34" t="str">
        <f t="shared" si="94"/>
        <v xml:space="preserve"> </v>
      </c>
      <c r="AP327" s="34" t="str">
        <f t="shared" si="95"/>
        <v xml:space="preserve"> </v>
      </c>
      <c r="AQ327" s="34" t="str">
        <f t="shared" si="96"/>
        <v xml:space="preserve"> </v>
      </c>
      <c r="AR327" s="22" t="str">
        <f t="shared" si="97"/>
        <v xml:space="preserve"> </v>
      </c>
      <c r="AS327" s="34">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34" t="str">
        <f t="shared" si="80"/>
        <v/>
      </c>
      <c r="Q328" s="14" t="str">
        <f>IF(ISNA(VLOOKUP(P328,Lookup!$B$7:$C$160,2,0)),"",VLOOKUP(P328,Lookup!$B$7:$C$160,2,0))</f>
        <v/>
      </c>
      <c r="R328" s="34"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34" t="str">
        <f t="shared" si="93"/>
        <v xml:space="preserve"> </v>
      </c>
      <c r="AO328" s="34" t="str">
        <f t="shared" si="94"/>
        <v xml:space="preserve"> </v>
      </c>
      <c r="AP328" s="34" t="str">
        <f t="shared" si="95"/>
        <v xml:space="preserve"> </v>
      </c>
      <c r="AQ328" s="34" t="str">
        <f t="shared" si="96"/>
        <v xml:space="preserve"> </v>
      </c>
      <c r="AR328" s="22" t="str">
        <f t="shared" si="97"/>
        <v xml:space="preserve"> </v>
      </c>
      <c r="AS328" s="34">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34" t="str">
        <f t="shared" si="80"/>
        <v/>
      </c>
      <c r="Q329" s="14" t="str">
        <f>IF(ISNA(VLOOKUP(P329,Lookup!$B$7:$C$160,2,0)),"",VLOOKUP(P329,Lookup!$B$7:$C$160,2,0))</f>
        <v/>
      </c>
      <c r="R329" s="34"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34" t="str">
        <f t="shared" si="93"/>
        <v xml:space="preserve"> </v>
      </c>
      <c r="AO329" s="34" t="str">
        <f t="shared" si="94"/>
        <v xml:space="preserve"> </v>
      </c>
      <c r="AP329" s="34" t="str">
        <f t="shared" si="95"/>
        <v xml:space="preserve"> </v>
      </c>
      <c r="AQ329" s="34" t="str">
        <f t="shared" si="96"/>
        <v xml:space="preserve"> </v>
      </c>
      <c r="AR329" s="22" t="str">
        <f t="shared" si="97"/>
        <v xml:space="preserve"> </v>
      </c>
      <c r="AS329" s="34">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34" t="str">
        <f t="shared" si="80"/>
        <v/>
      </c>
      <c r="Q330" s="14" t="str">
        <f>IF(ISNA(VLOOKUP(P330,Lookup!$B$7:$C$160,2,0)),"",VLOOKUP(P330,Lookup!$B$7:$C$160,2,0))</f>
        <v/>
      </c>
      <c r="R330" s="34"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34" t="str">
        <f t="shared" si="93"/>
        <v xml:space="preserve"> </v>
      </c>
      <c r="AO330" s="34" t="str">
        <f t="shared" si="94"/>
        <v xml:space="preserve"> </v>
      </c>
      <c r="AP330" s="34" t="str">
        <f t="shared" si="95"/>
        <v xml:space="preserve"> </v>
      </c>
      <c r="AQ330" s="34" t="str">
        <f t="shared" si="96"/>
        <v xml:space="preserve"> </v>
      </c>
      <c r="AR330" s="22" t="str">
        <f t="shared" si="97"/>
        <v xml:space="preserve"> </v>
      </c>
      <c r="AS330" s="34">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34" t="str">
        <f t="shared" si="80"/>
        <v/>
      </c>
      <c r="Q331" s="14" t="str">
        <f>IF(ISNA(VLOOKUP(P331,Lookup!$B$7:$C$160,2,0)),"",VLOOKUP(P331,Lookup!$B$7:$C$160,2,0))</f>
        <v/>
      </c>
      <c r="R331" s="34"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34" t="str">
        <f t="shared" si="93"/>
        <v xml:space="preserve"> </v>
      </c>
      <c r="AO331" s="34" t="str">
        <f t="shared" si="94"/>
        <v xml:space="preserve"> </v>
      </c>
      <c r="AP331" s="34" t="str">
        <f t="shared" si="95"/>
        <v xml:space="preserve"> </v>
      </c>
      <c r="AQ331" s="34" t="str">
        <f t="shared" si="96"/>
        <v xml:space="preserve"> </v>
      </c>
      <c r="AR331" s="22" t="str">
        <f t="shared" si="97"/>
        <v xml:space="preserve"> </v>
      </c>
      <c r="AS331" s="34">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34" t="str">
        <f t="shared" ref="O332:O375" si="100">N332</f>
        <v/>
      </c>
      <c r="Q332" s="14" t="str">
        <f>IF(ISNA(VLOOKUP(P332,Lookup!$B$7:$C$160,2,0)),"",VLOOKUP(P332,Lookup!$B$7:$C$160,2,0))</f>
        <v/>
      </c>
      <c r="R332" s="34"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34" t="str">
        <f t="shared" ref="AN332:AN375" si="113">IF(L332="N",1," ")</f>
        <v xml:space="preserve"> </v>
      </c>
      <c r="AO332" s="34" t="str">
        <f t="shared" ref="AO332:AO375" si="114">IF(L332="E",1," ")</f>
        <v xml:space="preserve"> </v>
      </c>
      <c r="AP332" s="34" t="str">
        <f t="shared" ref="AP332:AP375" si="115">IF(L332="S",1," ")</f>
        <v xml:space="preserve"> </v>
      </c>
      <c r="AQ332" s="34" t="str">
        <f t="shared" ref="AQ332:AQ375" si="116">IF(L332="W",1," ")</f>
        <v xml:space="preserve"> </v>
      </c>
      <c r="AR332" s="22" t="str">
        <f t="shared" ref="AR332:AR375" si="117">IF($K332=-99,1," ")</f>
        <v xml:space="preserve"> </v>
      </c>
      <c r="AS332" s="34">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34" t="str">
        <f t="shared" si="100"/>
        <v/>
      </c>
      <c r="Q333" s="14" t="str">
        <f>IF(ISNA(VLOOKUP(P333,Lookup!$B$7:$C$160,2,0)),"",VLOOKUP(P333,Lookup!$B$7:$C$160,2,0))</f>
        <v/>
      </c>
      <c r="R333" s="34"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34" t="str">
        <f t="shared" si="113"/>
        <v xml:space="preserve"> </v>
      </c>
      <c r="AO333" s="34" t="str">
        <f t="shared" si="114"/>
        <v xml:space="preserve"> </v>
      </c>
      <c r="AP333" s="34" t="str">
        <f t="shared" si="115"/>
        <v xml:space="preserve"> </v>
      </c>
      <c r="AQ333" s="34" t="str">
        <f t="shared" si="116"/>
        <v xml:space="preserve"> </v>
      </c>
      <c r="AR333" s="22" t="str">
        <f t="shared" si="117"/>
        <v xml:space="preserve"> </v>
      </c>
      <c r="AS333" s="34">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34" t="str">
        <f t="shared" si="100"/>
        <v/>
      </c>
      <c r="Q334" s="14" t="str">
        <f>IF(ISNA(VLOOKUP(P334,Lookup!$B$7:$C$160,2,0)),"",VLOOKUP(P334,Lookup!$B$7:$C$160,2,0))</f>
        <v/>
      </c>
      <c r="R334" s="34"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34" t="str">
        <f t="shared" si="113"/>
        <v xml:space="preserve"> </v>
      </c>
      <c r="AO334" s="34" t="str">
        <f t="shared" si="114"/>
        <v xml:space="preserve"> </v>
      </c>
      <c r="AP334" s="34" t="str">
        <f t="shared" si="115"/>
        <v xml:space="preserve"> </v>
      </c>
      <c r="AQ334" s="34" t="str">
        <f t="shared" si="116"/>
        <v xml:space="preserve"> </v>
      </c>
      <c r="AR334" s="22" t="str">
        <f t="shared" si="117"/>
        <v xml:space="preserve"> </v>
      </c>
      <c r="AS334" s="34">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34" t="str">
        <f t="shared" si="100"/>
        <v/>
      </c>
      <c r="Q335" s="14" t="str">
        <f>IF(ISNA(VLOOKUP(P335,Lookup!$B$7:$C$160,2,0)),"",VLOOKUP(P335,Lookup!$B$7:$C$160,2,0))</f>
        <v/>
      </c>
      <c r="R335" s="34"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34" t="str">
        <f t="shared" si="113"/>
        <v xml:space="preserve"> </v>
      </c>
      <c r="AO335" s="34" t="str">
        <f t="shared" si="114"/>
        <v xml:space="preserve"> </v>
      </c>
      <c r="AP335" s="34" t="str">
        <f t="shared" si="115"/>
        <v xml:space="preserve"> </v>
      </c>
      <c r="AQ335" s="34" t="str">
        <f t="shared" si="116"/>
        <v xml:space="preserve"> </v>
      </c>
      <c r="AR335" s="22" t="str">
        <f t="shared" si="117"/>
        <v xml:space="preserve"> </v>
      </c>
      <c r="AS335" s="34">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34" t="str">
        <f t="shared" si="100"/>
        <v/>
      </c>
      <c r="Q336" s="14" t="str">
        <f>IF(ISNA(VLOOKUP(P336,Lookup!$B$7:$C$160,2,0)),"",VLOOKUP(P336,Lookup!$B$7:$C$160,2,0))</f>
        <v/>
      </c>
      <c r="R336" s="34"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34" t="str">
        <f t="shared" si="113"/>
        <v xml:space="preserve"> </v>
      </c>
      <c r="AO336" s="34" t="str">
        <f t="shared" si="114"/>
        <v xml:space="preserve"> </v>
      </c>
      <c r="AP336" s="34" t="str">
        <f t="shared" si="115"/>
        <v xml:space="preserve"> </v>
      </c>
      <c r="AQ336" s="34" t="str">
        <f t="shared" si="116"/>
        <v xml:space="preserve"> </v>
      </c>
      <c r="AR336" s="22" t="str">
        <f t="shared" si="117"/>
        <v xml:space="preserve"> </v>
      </c>
      <c r="AS336" s="34">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34" t="str">
        <f t="shared" si="100"/>
        <v/>
      </c>
      <c r="Q337" s="14" t="str">
        <f>IF(ISNA(VLOOKUP(P337,Lookup!$B$7:$C$160,2,0)),"",VLOOKUP(P337,Lookup!$B$7:$C$160,2,0))</f>
        <v/>
      </c>
      <c r="R337" s="34"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34" t="str">
        <f t="shared" si="113"/>
        <v xml:space="preserve"> </v>
      </c>
      <c r="AO337" s="34" t="str">
        <f t="shared" si="114"/>
        <v xml:space="preserve"> </v>
      </c>
      <c r="AP337" s="34" t="str">
        <f t="shared" si="115"/>
        <v xml:space="preserve"> </v>
      </c>
      <c r="AQ337" s="34" t="str">
        <f t="shared" si="116"/>
        <v xml:space="preserve"> </v>
      </c>
      <c r="AR337" s="22" t="str">
        <f t="shared" si="117"/>
        <v xml:space="preserve"> </v>
      </c>
      <c r="AS337" s="34">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34" t="str">
        <f t="shared" si="100"/>
        <v/>
      </c>
      <c r="Q338" s="14" t="str">
        <f>IF(ISNA(VLOOKUP(P338,Lookup!$B$7:$C$160,2,0)),"",VLOOKUP(P338,Lookup!$B$7:$C$160,2,0))</f>
        <v/>
      </c>
      <c r="R338" s="34"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34" t="str">
        <f t="shared" si="113"/>
        <v xml:space="preserve"> </v>
      </c>
      <c r="AO338" s="34" t="str">
        <f t="shared" si="114"/>
        <v xml:space="preserve"> </v>
      </c>
      <c r="AP338" s="34" t="str">
        <f t="shared" si="115"/>
        <v xml:space="preserve"> </v>
      </c>
      <c r="AQ338" s="34" t="str">
        <f t="shared" si="116"/>
        <v xml:space="preserve"> </v>
      </c>
      <c r="AR338" s="22" t="str">
        <f t="shared" si="117"/>
        <v xml:space="preserve"> </v>
      </c>
      <c r="AS338" s="34">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34" t="str">
        <f t="shared" si="100"/>
        <v/>
      </c>
      <c r="Q339" s="14" t="str">
        <f>IF(ISNA(VLOOKUP(P339,Lookup!$B$7:$C$160,2,0)),"",VLOOKUP(P339,Lookup!$B$7:$C$160,2,0))</f>
        <v/>
      </c>
      <c r="R339" s="34"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34" t="str">
        <f t="shared" si="113"/>
        <v xml:space="preserve"> </v>
      </c>
      <c r="AO339" s="34" t="str">
        <f t="shared" si="114"/>
        <v xml:space="preserve"> </v>
      </c>
      <c r="AP339" s="34" t="str">
        <f t="shared" si="115"/>
        <v xml:space="preserve"> </v>
      </c>
      <c r="AQ339" s="34" t="str">
        <f t="shared" si="116"/>
        <v xml:space="preserve"> </v>
      </c>
      <c r="AR339" s="22" t="str">
        <f t="shared" si="117"/>
        <v xml:space="preserve"> </v>
      </c>
      <c r="AS339" s="34">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34" t="str">
        <f t="shared" si="100"/>
        <v/>
      </c>
      <c r="Q340" s="14" t="str">
        <f>IF(ISNA(VLOOKUP(P340,Lookup!$B$7:$C$160,2,0)),"",VLOOKUP(P340,Lookup!$B$7:$C$160,2,0))</f>
        <v/>
      </c>
      <c r="R340" s="34"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34" t="str">
        <f t="shared" si="113"/>
        <v xml:space="preserve"> </v>
      </c>
      <c r="AO340" s="34" t="str">
        <f t="shared" si="114"/>
        <v xml:space="preserve"> </v>
      </c>
      <c r="AP340" s="34" t="str">
        <f t="shared" si="115"/>
        <v xml:space="preserve"> </v>
      </c>
      <c r="AQ340" s="34" t="str">
        <f t="shared" si="116"/>
        <v xml:space="preserve"> </v>
      </c>
      <c r="AR340" s="22" t="str">
        <f t="shared" si="117"/>
        <v xml:space="preserve"> </v>
      </c>
      <c r="AS340" s="34">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34" t="str">
        <f t="shared" si="100"/>
        <v/>
      </c>
      <c r="Q341" s="14" t="str">
        <f>IF(ISNA(VLOOKUP(P341,Lookup!$B$7:$C$160,2,0)),"",VLOOKUP(P341,Lookup!$B$7:$C$160,2,0))</f>
        <v/>
      </c>
      <c r="R341" s="34"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34" t="str">
        <f t="shared" si="113"/>
        <v xml:space="preserve"> </v>
      </c>
      <c r="AO341" s="34" t="str">
        <f t="shared" si="114"/>
        <v xml:space="preserve"> </v>
      </c>
      <c r="AP341" s="34" t="str">
        <f t="shared" si="115"/>
        <v xml:space="preserve"> </v>
      </c>
      <c r="AQ341" s="34" t="str">
        <f t="shared" si="116"/>
        <v xml:space="preserve"> </v>
      </c>
      <c r="AR341" s="22" t="str">
        <f t="shared" si="117"/>
        <v xml:space="preserve"> </v>
      </c>
      <c r="AS341" s="34">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34" t="str">
        <f t="shared" si="100"/>
        <v/>
      </c>
      <c r="Q342" s="14" t="str">
        <f>IF(ISNA(VLOOKUP(P342,Lookup!$B$7:$C$160,2,0)),"",VLOOKUP(P342,Lookup!$B$7:$C$160,2,0))</f>
        <v/>
      </c>
      <c r="R342" s="34"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34" t="str">
        <f t="shared" si="113"/>
        <v xml:space="preserve"> </v>
      </c>
      <c r="AO342" s="34" t="str">
        <f t="shared" si="114"/>
        <v xml:space="preserve"> </v>
      </c>
      <c r="AP342" s="34" t="str">
        <f t="shared" si="115"/>
        <v xml:space="preserve"> </v>
      </c>
      <c r="AQ342" s="34" t="str">
        <f t="shared" si="116"/>
        <v xml:space="preserve"> </v>
      </c>
      <c r="AR342" s="22" t="str">
        <f t="shared" si="117"/>
        <v xml:space="preserve"> </v>
      </c>
      <c r="AS342" s="34">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34" t="str">
        <f t="shared" si="100"/>
        <v/>
      </c>
      <c r="Q343" s="14" t="str">
        <f>IF(ISNA(VLOOKUP(P343,Lookup!$B$7:$C$160,2,0)),"",VLOOKUP(P343,Lookup!$B$7:$C$160,2,0))</f>
        <v/>
      </c>
      <c r="R343" s="34"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34" t="str">
        <f t="shared" si="113"/>
        <v xml:space="preserve"> </v>
      </c>
      <c r="AO343" s="34" t="str">
        <f t="shared" si="114"/>
        <v xml:space="preserve"> </v>
      </c>
      <c r="AP343" s="34" t="str">
        <f t="shared" si="115"/>
        <v xml:space="preserve"> </v>
      </c>
      <c r="AQ343" s="34" t="str">
        <f t="shared" si="116"/>
        <v xml:space="preserve"> </v>
      </c>
      <c r="AR343" s="22" t="str">
        <f t="shared" si="117"/>
        <v xml:space="preserve"> </v>
      </c>
      <c r="AS343" s="34">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34" t="str">
        <f t="shared" si="100"/>
        <v/>
      </c>
      <c r="Q344" s="14" t="str">
        <f>IF(ISNA(VLOOKUP(P344,Lookup!$B$7:$C$160,2,0)),"",VLOOKUP(P344,Lookup!$B$7:$C$160,2,0))</f>
        <v/>
      </c>
      <c r="R344" s="34"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34" t="str">
        <f t="shared" si="113"/>
        <v xml:space="preserve"> </v>
      </c>
      <c r="AO344" s="34" t="str">
        <f t="shared" si="114"/>
        <v xml:space="preserve"> </v>
      </c>
      <c r="AP344" s="34" t="str">
        <f t="shared" si="115"/>
        <v xml:space="preserve"> </v>
      </c>
      <c r="AQ344" s="34" t="str">
        <f t="shared" si="116"/>
        <v xml:space="preserve"> </v>
      </c>
      <c r="AR344" s="22" t="str">
        <f t="shared" si="117"/>
        <v xml:space="preserve"> </v>
      </c>
      <c r="AS344" s="34">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34" t="str">
        <f t="shared" si="100"/>
        <v/>
      </c>
      <c r="Q345" s="14" t="str">
        <f>IF(ISNA(VLOOKUP(P345,Lookup!$B$7:$C$160,2,0)),"",VLOOKUP(P345,Lookup!$B$7:$C$160,2,0))</f>
        <v/>
      </c>
      <c r="R345" s="34"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34" t="str">
        <f t="shared" si="113"/>
        <v xml:space="preserve"> </v>
      </c>
      <c r="AO345" s="34" t="str">
        <f t="shared" si="114"/>
        <v xml:space="preserve"> </v>
      </c>
      <c r="AP345" s="34" t="str">
        <f t="shared" si="115"/>
        <v xml:space="preserve"> </v>
      </c>
      <c r="AQ345" s="34" t="str">
        <f t="shared" si="116"/>
        <v xml:space="preserve"> </v>
      </c>
      <c r="AR345" s="22" t="str">
        <f t="shared" si="117"/>
        <v xml:space="preserve"> </v>
      </c>
      <c r="AS345" s="34">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34" t="str">
        <f t="shared" si="100"/>
        <v/>
      </c>
      <c r="Q346" s="14" t="str">
        <f>IF(ISNA(VLOOKUP(P346,Lookup!$B$7:$C$160,2,0)),"",VLOOKUP(P346,Lookup!$B$7:$C$160,2,0))</f>
        <v/>
      </c>
      <c r="R346" s="34"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34" t="str">
        <f t="shared" si="113"/>
        <v xml:space="preserve"> </v>
      </c>
      <c r="AO346" s="34" t="str">
        <f t="shared" si="114"/>
        <v xml:space="preserve"> </v>
      </c>
      <c r="AP346" s="34" t="str">
        <f t="shared" si="115"/>
        <v xml:space="preserve"> </v>
      </c>
      <c r="AQ346" s="34" t="str">
        <f t="shared" si="116"/>
        <v xml:space="preserve"> </v>
      </c>
      <c r="AR346" s="22" t="str">
        <f t="shared" si="117"/>
        <v xml:space="preserve"> </v>
      </c>
      <c r="AS346" s="34">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34" t="str">
        <f t="shared" si="100"/>
        <v/>
      </c>
      <c r="Q347" s="14" t="str">
        <f>IF(ISNA(VLOOKUP(P347,Lookup!$B$7:$C$160,2,0)),"",VLOOKUP(P347,Lookup!$B$7:$C$160,2,0))</f>
        <v/>
      </c>
      <c r="R347" s="34"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34" t="str">
        <f t="shared" si="113"/>
        <v xml:space="preserve"> </v>
      </c>
      <c r="AO347" s="34" t="str">
        <f t="shared" si="114"/>
        <v xml:space="preserve"> </v>
      </c>
      <c r="AP347" s="34" t="str">
        <f t="shared" si="115"/>
        <v xml:space="preserve"> </v>
      </c>
      <c r="AQ347" s="34" t="str">
        <f t="shared" si="116"/>
        <v xml:space="preserve"> </v>
      </c>
      <c r="AR347" s="22" t="str">
        <f t="shared" si="117"/>
        <v xml:space="preserve"> </v>
      </c>
      <c r="AS347" s="34">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34" t="str">
        <f t="shared" si="100"/>
        <v/>
      </c>
      <c r="Q348" s="14" t="str">
        <f>IF(ISNA(VLOOKUP(P348,Lookup!$B$7:$C$160,2,0)),"",VLOOKUP(P348,Lookup!$B$7:$C$160,2,0))</f>
        <v/>
      </c>
      <c r="R348" s="34"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34" t="str">
        <f t="shared" si="113"/>
        <v xml:space="preserve"> </v>
      </c>
      <c r="AO348" s="34" t="str">
        <f t="shared" si="114"/>
        <v xml:space="preserve"> </v>
      </c>
      <c r="AP348" s="34" t="str">
        <f t="shared" si="115"/>
        <v xml:space="preserve"> </v>
      </c>
      <c r="AQ348" s="34" t="str">
        <f t="shared" si="116"/>
        <v xml:space="preserve"> </v>
      </c>
      <c r="AR348" s="22" t="str">
        <f t="shared" si="117"/>
        <v xml:space="preserve"> </v>
      </c>
      <c r="AS348" s="34">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34" t="str">
        <f t="shared" si="100"/>
        <v/>
      </c>
      <c r="Q349" s="14" t="str">
        <f>IF(ISNA(VLOOKUP(P349,Lookup!$B$7:$C$160,2,0)),"",VLOOKUP(P349,Lookup!$B$7:$C$160,2,0))</f>
        <v/>
      </c>
      <c r="R349" s="34"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34" t="str">
        <f t="shared" si="113"/>
        <v xml:space="preserve"> </v>
      </c>
      <c r="AO349" s="34" t="str">
        <f t="shared" si="114"/>
        <v xml:space="preserve"> </v>
      </c>
      <c r="AP349" s="34" t="str">
        <f t="shared" si="115"/>
        <v xml:space="preserve"> </v>
      </c>
      <c r="AQ349" s="34" t="str">
        <f t="shared" si="116"/>
        <v xml:space="preserve"> </v>
      </c>
      <c r="AR349" s="22" t="str">
        <f t="shared" si="117"/>
        <v xml:space="preserve"> </v>
      </c>
      <c r="AS349" s="34">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34" t="str">
        <f t="shared" si="100"/>
        <v/>
      </c>
      <c r="Q350" s="14" t="str">
        <f>IF(ISNA(VLOOKUP(P350,Lookup!$B$7:$C$160,2,0)),"",VLOOKUP(P350,Lookup!$B$7:$C$160,2,0))</f>
        <v/>
      </c>
      <c r="R350" s="34"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34" t="str">
        <f t="shared" si="113"/>
        <v xml:space="preserve"> </v>
      </c>
      <c r="AO350" s="34" t="str">
        <f t="shared" si="114"/>
        <v xml:space="preserve"> </v>
      </c>
      <c r="AP350" s="34" t="str">
        <f t="shared" si="115"/>
        <v xml:space="preserve"> </v>
      </c>
      <c r="AQ350" s="34" t="str">
        <f t="shared" si="116"/>
        <v xml:space="preserve"> </v>
      </c>
      <c r="AR350" s="22" t="str">
        <f t="shared" si="117"/>
        <v xml:space="preserve"> </v>
      </c>
      <c r="AS350" s="34">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34" t="str">
        <f t="shared" si="100"/>
        <v/>
      </c>
      <c r="Q351" s="14" t="str">
        <f>IF(ISNA(VLOOKUP(P351,Lookup!$B$7:$C$160,2,0)),"",VLOOKUP(P351,Lookup!$B$7:$C$160,2,0))</f>
        <v/>
      </c>
      <c r="R351" s="34"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34" t="str">
        <f t="shared" si="113"/>
        <v xml:space="preserve"> </v>
      </c>
      <c r="AO351" s="34" t="str">
        <f t="shared" si="114"/>
        <v xml:space="preserve"> </v>
      </c>
      <c r="AP351" s="34" t="str">
        <f t="shared" si="115"/>
        <v xml:space="preserve"> </v>
      </c>
      <c r="AQ351" s="34" t="str">
        <f t="shared" si="116"/>
        <v xml:space="preserve"> </v>
      </c>
      <c r="AR351" s="22" t="str">
        <f t="shared" si="117"/>
        <v xml:space="preserve"> </v>
      </c>
      <c r="AS351" s="34">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34" t="str">
        <f t="shared" si="100"/>
        <v/>
      </c>
      <c r="Q352" s="14" t="str">
        <f>IF(ISNA(VLOOKUP(P352,Lookup!$B$7:$C$160,2,0)),"",VLOOKUP(P352,Lookup!$B$7:$C$160,2,0))</f>
        <v/>
      </c>
      <c r="R352" s="34"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34" t="str">
        <f t="shared" si="113"/>
        <v xml:space="preserve"> </v>
      </c>
      <c r="AO352" s="34" t="str">
        <f t="shared" si="114"/>
        <v xml:space="preserve"> </v>
      </c>
      <c r="AP352" s="34" t="str">
        <f t="shared" si="115"/>
        <v xml:space="preserve"> </v>
      </c>
      <c r="AQ352" s="34" t="str">
        <f t="shared" si="116"/>
        <v xml:space="preserve"> </v>
      </c>
      <c r="AR352" s="22" t="str">
        <f t="shared" si="117"/>
        <v xml:space="preserve"> </v>
      </c>
      <c r="AS352" s="34">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34" t="str">
        <f t="shared" si="100"/>
        <v/>
      </c>
      <c r="Q353" s="14" t="str">
        <f>IF(ISNA(VLOOKUP(P353,Lookup!$B$7:$C$160,2,0)),"",VLOOKUP(P353,Lookup!$B$7:$C$160,2,0))</f>
        <v/>
      </c>
      <c r="R353" s="34"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34" t="str">
        <f t="shared" si="113"/>
        <v xml:space="preserve"> </v>
      </c>
      <c r="AO353" s="34" t="str">
        <f t="shared" si="114"/>
        <v xml:space="preserve"> </v>
      </c>
      <c r="AP353" s="34" t="str">
        <f t="shared" si="115"/>
        <v xml:space="preserve"> </v>
      </c>
      <c r="AQ353" s="34" t="str">
        <f t="shared" si="116"/>
        <v xml:space="preserve"> </v>
      </c>
      <c r="AR353" s="22" t="str">
        <f t="shared" si="117"/>
        <v xml:space="preserve"> </v>
      </c>
      <c r="AS353" s="34">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34" t="str">
        <f t="shared" si="100"/>
        <v/>
      </c>
      <c r="Q354" s="14" t="str">
        <f>IF(ISNA(VLOOKUP(P354,Lookup!$B$7:$C$160,2,0)),"",VLOOKUP(P354,Lookup!$B$7:$C$160,2,0))</f>
        <v/>
      </c>
      <c r="R354" s="34"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34" t="str">
        <f t="shared" si="113"/>
        <v xml:space="preserve"> </v>
      </c>
      <c r="AO354" s="34" t="str">
        <f t="shared" si="114"/>
        <v xml:space="preserve"> </v>
      </c>
      <c r="AP354" s="34" t="str">
        <f t="shared" si="115"/>
        <v xml:space="preserve"> </v>
      </c>
      <c r="AQ354" s="34" t="str">
        <f t="shared" si="116"/>
        <v xml:space="preserve"> </v>
      </c>
      <c r="AR354" s="22" t="str">
        <f t="shared" si="117"/>
        <v xml:space="preserve"> </v>
      </c>
      <c r="AS354" s="34">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34" t="str">
        <f t="shared" si="100"/>
        <v/>
      </c>
      <c r="Q355" s="14" t="str">
        <f>IF(ISNA(VLOOKUP(P355,Lookup!$B$7:$C$160,2,0)),"",VLOOKUP(P355,Lookup!$B$7:$C$160,2,0))</f>
        <v/>
      </c>
      <c r="R355" s="34"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34" t="str">
        <f t="shared" si="113"/>
        <v xml:space="preserve"> </v>
      </c>
      <c r="AO355" s="34" t="str">
        <f t="shared" si="114"/>
        <v xml:space="preserve"> </v>
      </c>
      <c r="AP355" s="34" t="str">
        <f t="shared" si="115"/>
        <v xml:space="preserve"> </v>
      </c>
      <c r="AQ355" s="34" t="str">
        <f t="shared" si="116"/>
        <v xml:space="preserve"> </v>
      </c>
      <c r="AR355" s="22" t="str">
        <f t="shared" si="117"/>
        <v xml:space="preserve"> </v>
      </c>
      <c r="AS355" s="34">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34" t="str">
        <f t="shared" si="100"/>
        <v/>
      </c>
      <c r="Q356" s="14" t="str">
        <f>IF(ISNA(VLOOKUP(P356,Lookup!$B$7:$C$160,2,0)),"",VLOOKUP(P356,Lookup!$B$7:$C$160,2,0))</f>
        <v/>
      </c>
      <c r="R356" s="34"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34" t="str">
        <f t="shared" si="113"/>
        <v xml:space="preserve"> </v>
      </c>
      <c r="AO356" s="34" t="str">
        <f t="shared" si="114"/>
        <v xml:space="preserve"> </v>
      </c>
      <c r="AP356" s="34" t="str">
        <f t="shared" si="115"/>
        <v xml:space="preserve"> </v>
      </c>
      <c r="AQ356" s="34" t="str">
        <f t="shared" si="116"/>
        <v xml:space="preserve"> </v>
      </c>
      <c r="AR356" s="22" t="str">
        <f t="shared" si="117"/>
        <v xml:space="preserve"> </v>
      </c>
      <c r="AS356" s="34">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34" t="str">
        <f t="shared" si="100"/>
        <v/>
      </c>
      <c r="Q357" s="14" t="str">
        <f>IF(ISNA(VLOOKUP(P357,Lookup!$B$7:$C$160,2,0)),"",VLOOKUP(P357,Lookup!$B$7:$C$160,2,0))</f>
        <v/>
      </c>
      <c r="R357" s="34"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34" t="str">
        <f t="shared" si="113"/>
        <v xml:space="preserve"> </v>
      </c>
      <c r="AO357" s="34" t="str">
        <f t="shared" si="114"/>
        <v xml:space="preserve"> </v>
      </c>
      <c r="AP357" s="34" t="str">
        <f t="shared" si="115"/>
        <v xml:space="preserve"> </v>
      </c>
      <c r="AQ357" s="34" t="str">
        <f t="shared" si="116"/>
        <v xml:space="preserve"> </v>
      </c>
      <c r="AR357" s="22" t="str">
        <f t="shared" si="117"/>
        <v xml:space="preserve"> </v>
      </c>
      <c r="AS357" s="34">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34" t="str">
        <f t="shared" si="100"/>
        <v/>
      </c>
      <c r="Q358" s="14" t="str">
        <f>IF(ISNA(VLOOKUP(P358,Lookup!$B$7:$C$160,2,0)),"",VLOOKUP(P358,Lookup!$B$7:$C$160,2,0))</f>
        <v/>
      </c>
      <c r="R358" s="34"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34" t="str">
        <f t="shared" si="113"/>
        <v xml:space="preserve"> </v>
      </c>
      <c r="AO358" s="34" t="str">
        <f t="shared" si="114"/>
        <v xml:space="preserve"> </v>
      </c>
      <c r="AP358" s="34" t="str">
        <f t="shared" si="115"/>
        <v xml:space="preserve"> </v>
      </c>
      <c r="AQ358" s="34" t="str">
        <f t="shared" si="116"/>
        <v xml:space="preserve"> </v>
      </c>
      <c r="AR358" s="22" t="str">
        <f t="shared" si="117"/>
        <v xml:space="preserve"> </v>
      </c>
      <c r="AS358" s="34">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34" t="str">
        <f t="shared" si="100"/>
        <v/>
      </c>
      <c r="Q359" s="14" t="str">
        <f>IF(ISNA(VLOOKUP(P359,Lookup!$B$7:$C$160,2,0)),"",VLOOKUP(P359,Lookup!$B$7:$C$160,2,0))</f>
        <v/>
      </c>
      <c r="R359" s="34"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34" t="str">
        <f t="shared" si="113"/>
        <v xml:space="preserve"> </v>
      </c>
      <c r="AO359" s="34" t="str">
        <f t="shared" si="114"/>
        <v xml:space="preserve"> </v>
      </c>
      <c r="AP359" s="34" t="str">
        <f t="shared" si="115"/>
        <v xml:space="preserve"> </v>
      </c>
      <c r="AQ359" s="34" t="str">
        <f t="shared" si="116"/>
        <v xml:space="preserve"> </v>
      </c>
      <c r="AR359" s="22" t="str">
        <f t="shared" si="117"/>
        <v xml:space="preserve"> </v>
      </c>
      <c r="AS359" s="34">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34" t="str">
        <f t="shared" si="100"/>
        <v/>
      </c>
      <c r="Q360" s="14" t="str">
        <f>IF(ISNA(VLOOKUP(P360,Lookup!$B$7:$C$160,2,0)),"",VLOOKUP(P360,Lookup!$B$7:$C$160,2,0))</f>
        <v/>
      </c>
      <c r="R360" s="34"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34" t="str">
        <f t="shared" si="113"/>
        <v xml:space="preserve"> </v>
      </c>
      <c r="AO360" s="34" t="str">
        <f t="shared" si="114"/>
        <v xml:space="preserve"> </v>
      </c>
      <c r="AP360" s="34" t="str">
        <f t="shared" si="115"/>
        <v xml:space="preserve"> </v>
      </c>
      <c r="AQ360" s="34" t="str">
        <f t="shared" si="116"/>
        <v xml:space="preserve"> </v>
      </c>
      <c r="AR360" s="22" t="str">
        <f t="shared" si="117"/>
        <v xml:space="preserve"> </v>
      </c>
      <c r="AS360" s="34">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34" t="str">
        <f t="shared" si="100"/>
        <v/>
      </c>
      <c r="Q361" s="14" t="str">
        <f>IF(ISNA(VLOOKUP(P361,Lookup!$B$7:$C$160,2,0)),"",VLOOKUP(P361,Lookup!$B$7:$C$160,2,0))</f>
        <v/>
      </c>
      <c r="R361" s="34"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34" t="str">
        <f t="shared" si="113"/>
        <v xml:space="preserve"> </v>
      </c>
      <c r="AO361" s="34" t="str">
        <f t="shared" si="114"/>
        <v xml:space="preserve"> </v>
      </c>
      <c r="AP361" s="34" t="str">
        <f t="shared" si="115"/>
        <v xml:space="preserve"> </v>
      </c>
      <c r="AQ361" s="34" t="str">
        <f t="shared" si="116"/>
        <v xml:space="preserve"> </v>
      </c>
      <c r="AR361" s="22" t="str">
        <f t="shared" si="117"/>
        <v xml:space="preserve"> </v>
      </c>
      <c r="AS361" s="34">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34" t="str">
        <f t="shared" si="100"/>
        <v/>
      </c>
      <c r="Q362" s="14" t="str">
        <f>IF(ISNA(VLOOKUP(P362,Lookup!$B$7:$C$160,2,0)),"",VLOOKUP(P362,Lookup!$B$7:$C$160,2,0))</f>
        <v/>
      </c>
      <c r="R362" s="34"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34" t="str">
        <f t="shared" si="113"/>
        <v xml:space="preserve"> </v>
      </c>
      <c r="AO362" s="34" t="str">
        <f t="shared" si="114"/>
        <v xml:space="preserve"> </v>
      </c>
      <c r="AP362" s="34" t="str">
        <f t="shared" si="115"/>
        <v xml:space="preserve"> </v>
      </c>
      <c r="AQ362" s="34" t="str">
        <f t="shared" si="116"/>
        <v xml:space="preserve"> </v>
      </c>
      <c r="AR362" s="22" t="str">
        <f t="shared" si="117"/>
        <v xml:space="preserve"> </v>
      </c>
      <c r="AS362" s="34">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34" t="str">
        <f t="shared" si="100"/>
        <v/>
      </c>
      <c r="Q363" s="14" t="str">
        <f>IF(ISNA(VLOOKUP(P363,Lookup!$B$7:$C$160,2,0)),"",VLOOKUP(P363,Lookup!$B$7:$C$160,2,0))</f>
        <v/>
      </c>
      <c r="R363" s="34"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34" t="str">
        <f t="shared" si="113"/>
        <v xml:space="preserve"> </v>
      </c>
      <c r="AO363" s="34" t="str">
        <f t="shared" si="114"/>
        <v xml:space="preserve"> </v>
      </c>
      <c r="AP363" s="34" t="str">
        <f t="shared" si="115"/>
        <v xml:space="preserve"> </v>
      </c>
      <c r="AQ363" s="34" t="str">
        <f t="shared" si="116"/>
        <v xml:space="preserve"> </v>
      </c>
      <c r="AR363" s="22" t="str">
        <f t="shared" si="117"/>
        <v xml:space="preserve"> </v>
      </c>
      <c r="AS363" s="34">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34" t="str">
        <f t="shared" si="100"/>
        <v/>
      </c>
      <c r="Q364" s="14" t="str">
        <f>IF(ISNA(VLOOKUP(P364,Lookup!$B$7:$C$160,2,0)),"",VLOOKUP(P364,Lookup!$B$7:$C$160,2,0))</f>
        <v/>
      </c>
      <c r="R364" s="34"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34" t="str">
        <f t="shared" si="113"/>
        <v xml:space="preserve"> </v>
      </c>
      <c r="AO364" s="34" t="str">
        <f t="shared" si="114"/>
        <v xml:space="preserve"> </v>
      </c>
      <c r="AP364" s="34" t="str">
        <f t="shared" si="115"/>
        <v xml:space="preserve"> </v>
      </c>
      <c r="AQ364" s="34" t="str">
        <f t="shared" si="116"/>
        <v xml:space="preserve"> </v>
      </c>
      <c r="AR364" s="22" t="str">
        <f t="shared" si="117"/>
        <v xml:space="preserve"> </v>
      </c>
      <c r="AS364" s="34">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34" t="str">
        <f t="shared" si="100"/>
        <v/>
      </c>
      <c r="Q365" s="14" t="str">
        <f>IF(ISNA(VLOOKUP(P365,Lookup!$B$7:$C$160,2,0)),"",VLOOKUP(P365,Lookup!$B$7:$C$160,2,0))</f>
        <v/>
      </c>
      <c r="R365" s="34"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34" t="str">
        <f t="shared" si="113"/>
        <v xml:space="preserve"> </v>
      </c>
      <c r="AO365" s="34" t="str">
        <f t="shared" si="114"/>
        <v xml:space="preserve"> </v>
      </c>
      <c r="AP365" s="34" t="str">
        <f t="shared" si="115"/>
        <v xml:space="preserve"> </v>
      </c>
      <c r="AQ365" s="34" t="str">
        <f t="shared" si="116"/>
        <v xml:space="preserve"> </v>
      </c>
      <c r="AR365" s="22" t="str">
        <f t="shared" si="117"/>
        <v xml:space="preserve"> </v>
      </c>
      <c r="AS365" s="34">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34" t="str">
        <f t="shared" si="100"/>
        <v/>
      </c>
      <c r="Q366" s="14" t="str">
        <f>IF(ISNA(VLOOKUP(P366,Lookup!$B$7:$C$160,2,0)),"",VLOOKUP(P366,Lookup!$B$7:$C$160,2,0))</f>
        <v/>
      </c>
      <c r="R366" s="34"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34" t="str">
        <f t="shared" si="113"/>
        <v xml:space="preserve"> </v>
      </c>
      <c r="AO366" s="34" t="str">
        <f t="shared" si="114"/>
        <v xml:space="preserve"> </v>
      </c>
      <c r="AP366" s="34" t="str">
        <f t="shared" si="115"/>
        <v xml:space="preserve"> </v>
      </c>
      <c r="AQ366" s="34" t="str">
        <f t="shared" si="116"/>
        <v xml:space="preserve"> </v>
      </c>
      <c r="AR366" s="22" t="str">
        <f t="shared" si="117"/>
        <v xml:space="preserve"> </v>
      </c>
      <c r="AS366" s="34">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34" t="str">
        <f t="shared" si="100"/>
        <v/>
      </c>
      <c r="Q367" s="14" t="str">
        <f>IF(ISNA(VLOOKUP(P367,Lookup!$B$7:$C$160,2,0)),"",VLOOKUP(P367,Lookup!$B$7:$C$160,2,0))</f>
        <v/>
      </c>
      <c r="R367" s="34"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34" t="str">
        <f t="shared" si="113"/>
        <v xml:space="preserve"> </v>
      </c>
      <c r="AO367" s="34" t="str">
        <f t="shared" si="114"/>
        <v xml:space="preserve"> </v>
      </c>
      <c r="AP367" s="34" t="str">
        <f t="shared" si="115"/>
        <v xml:space="preserve"> </v>
      </c>
      <c r="AQ367" s="34" t="str">
        <f t="shared" si="116"/>
        <v xml:space="preserve"> </v>
      </c>
      <c r="AR367" s="22" t="str">
        <f t="shared" si="117"/>
        <v xml:space="preserve"> </v>
      </c>
      <c r="AS367" s="34">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34" t="str">
        <f t="shared" si="100"/>
        <v/>
      </c>
      <c r="Q368" s="14" t="str">
        <f>IF(ISNA(VLOOKUP(P368,Lookup!$B$7:$C$160,2,0)),"",VLOOKUP(P368,Lookup!$B$7:$C$160,2,0))</f>
        <v/>
      </c>
      <c r="R368" s="34"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34" t="str">
        <f t="shared" si="113"/>
        <v xml:space="preserve"> </v>
      </c>
      <c r="AO368" s="34" t="str">
        <f t="shared" si="114"/>
        <v xml:space="preserve"> </v>
      </c>
      <c r="AP368" s="34" t="str">
        <f t="shared" si="115"/>
        <v xml:space="preserve"> </v>
      </c>
      <c r="AQ368" s="34" t="str">
        <f t="shared" si="116"/>
        <v xml:space="preserve"> </v>
      </c>
      <c r="AR368" s="22" t="str">
        <f t="shared" si="117"/>
        <v xml:space="preserve"> </v>
      </c>
      <c r="AS368" s="34">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34" t="str">
        <f t="shared" si="100"/>
        <v/>
      </c>
      <c r="Q369" s="14" t="str">
        <f>IF(ISNA(VLOOKUP(P369,Lookup!$B$7:$C$160,2,0)),"",VLOOKUP(P369,Lookup!$B$7:$C$160,2,0))</f>
        <v/>
      </c>
      <c r="R369" s="34"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34" t="str">
        <f t="shared" si="113"/>
        <v xml:space="preserve"> </v>
      </c>
      <c r="AO369" s="34" t="str">
        <f t="shared" si="114"/>
        <v xml:space="preserve"> </v>
      </c>
      <c r="AP369" s="34" t="str">
        <f t="shared" si="115"/>
        <v xml:space="preserve"> </v>
      </c>
      <c r="AQ369" s="34" t="str">
        <f t="shared" si="116"/>
        <v xml:space="preserve"> </v>
      </c>
      <c r="AR369" s="22" t="str">
        <f t="shared" si="117"/>
        <v xml:space="preserve"> </v>
      </c>
      <c r="AS369" s="34">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34" t="str">
        <f t="shared" si="100"/>
        <v/>
      </c>
      <c r="Q370" s="14" t="str">
        <f>IF(ISNA(VLOOKUP(P370,Lookup!$B$7:$C$160,2,0)),"",VLOOKUP(P370,Lookup!$B$7:$C$160,2,0))</f>
        <v/>
      </c>
      <c r="R370" s="34"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34" t="str">
        <f t="shared" si="113"/>
        <v xml:space="preserve"> </v>
      </c>
      <c r="AO370" s="34" t="str">
        <f t="shared" si="114"/>
        <v xml:space="preserve"> </v>
      </c>
      <c r="AP370" s="34" t="str">
        <f t="shared" si="115"/>
        <v xml:space="preserve"> </v>
      </c>
      <c r="AQ370" s="34" t="str">
        <f t="shared" si="116"/>
        <v xml:space="preserve"> </v>
      </c>
      <c r="AR370" s="22" t="str">
        <f t="shared" si="117"/>
        <v xml:space="preserve"> </v>
      </c>
      <c r="AS370" s="34">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34" t="str">
        <f t="shared" si="100"/>
        <v/>
      </c>
      <c r="Q371" s="14" t="str">
        <f>IF(ISNA(VLOOKUP(P371,Lookup!$B$7:$C$160,2,0)),"",VLOOKUP(P371,Lookup!$B$7:$C$160,2,0))</f>
        <v/>
      </c>
      <c r="R371" s="34"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34" t="str">
        <f t="shared" si="113"/>
        <v xml:space="preserve"> </v>
      </c>
      <c r="AO371" s="34" t="str">
        <f t="shared" si="114"/>
        <v xml:space="preserve"> </v>
      </c>
      <c r="AP371" s="34" t="str">
        <f t="shared" si="115"/>
        <v xml:space="preserve"> </v>
      </c>
      <c r="AQ371" s="34" t="str">
        <f t="shared" si="116"/>
        <v xml:space="preserve"> </v>
      </c>
      <c r="AR371" s="22" t="str">
        <f t="shared" si="117"/>
        <v xml:space="preserve"> </v>
      </c>
      <c r="AS371" s="34">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34" t="str">
        <f t="shared" si="100"/>
        <v/>
      </c>
      <c r="Q372" s="14" t="str">
        <f>IF(ISNA(VLOOKUP(P372,Lookup!$B$7:$C$160,2,0)),"",VLOOKUP(P372,Lookup!$B$7:$C$160,2,0))</f>
        <v/>
      </c>
      <c r="R372" s="34"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34" t="str">
        <f t="shared" si="113"/>
        <v xml:space="preserve"> </v>
      </c>
      <c r="AO372" s="34" t="str">
        <f t="shared" si="114"/>
        <v xml:space="preserve"> </v>
      </c>
      <c r="AP372" s="34" t="str">
        <f t="shared" si="115"/>
        <v xml:space="preserve"> </v>
      </c>
      <c r="AQ372" s="34" t="str">
        <f t="shared" si="116"/>
        <v xml:space="preserve"> </v>
      </c>
      <c r="AR372" s="22" t="str">
        <f t="shared" si="117"/>
        <v xml:space="preserve"> </v>
      </c>
      <c r="AS372" s="34">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34" t="str">
        <f t="shared" si="100"/>
        <v/>
      </c>
      <c r="Q373" s="14" t="str">
        <f>IF(ISNA(VLOOKUP(P373,Lookup!$B$7:$C$160,2,0)),"",VLOOKUP(P373,Lookup!$B$7:$C$160,2,0))</f>
        <v/>
      </c>
      <c r="R373" s="34"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34" t="str">
        <f t="shared" si="113"/>
        <v xml:space="preserve"> </v>
      </c>
      <c r="AO373" s="34" t="str">
        <f t="shared" si="114"/>
        <v xml:space="preserve"> </v>
      </c>
      <c r="AP373" s="34" t="str">
        <f t="shared" si="115"/>
        <v xml:space="preserve"> </v>
      </c>
      <c r="AQ373" s="34" t="str">
        <f t="shared" si="116"/>
        <v xml:space="preserve"> </v>
      </c>
      <c r="AR373" s="22" t="str">
        <f t="shared" si="117"/>
        <v xml:space="preserve"> </v>
      </c>
      <c r="AS373" s="34">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34" t="str">
        <f t="shared" si="100"/>
        <v/>
      </c>
      <c r="Q374" s="14" t="str">
        <f>IF(ISNA(VLOOKUP(P374,Lookup!$B$7:$C$160,2,0)),"",VLOOKUP(P374,Lookup!$B$7:$C$160,2,0))</f>
        <v/>
      </c>
      <c r="R374" s="34"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34" t="str">
        <f t="shared" si="113"/>
        <v xml:space="preserve"> </v>
      </c>
      <c r="AO374" s="34" t="str">
        <f t="shared" si="114"/>
        <v xml:space="preserve"> </v>
      </c>
      <c r="AP374" s="34" t="str">
        <f t="shared" si="115"/>
        <v xml:space="preserve"> </v>
      </c>
      <c r="AQ374" s="34" t="str">
        <f t="shared" si="116"/>
        <v xml:space="preserve"> </v>
      </c>
      <c r="AR374" s="22" t="str">
        <f t="shared" si="117"/>
        <v xml:space="preserve"> </v>
      </c>
      <c r="AS374" s="34">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34" t="str">
        <f t="shared" si="100"/>
        <v/>
      </c>
      <c r="Q375" s="14" t="str">
        <f>IF(ISNA(VLOOKUP(P375,Lookup!$B$7:$C$160,2,0)),"",VLOOKUP(P375,Lookup!$B$7:$C$160,2,0))</f>
        <v/>
      </c>
      <c r="R375" s="34"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34" t="str">
        <f t="shared" si="113"/>
        <v xml:space="preserve"> </v>
      </c>
      <c r="AO375" s="34" t="str">
        <f t="shared" si="114"/>
        <v xml:space="preserve"> </v>
      </c>
      <c r="AP375" s="34" t="str">
        <f t="shared" si="115"/>
        <v xml:space="preserve"> </v>
      </c>
      <c r="AQ375" s="34" t="str">
        <f t="shared" si="116"/>
        <v xml:space="preserve"> </v>
      </c>
      <c r="AR375" s="22" t="str">
        <f t="shared" si="117"/>
        <v xml:space="preserve"> </v>
      </c>
      <c r="AS375" s="34">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9</v>
      </c>
      <c r="AE377" s="21">
        <f t="shared" si="120"/>
        <v>12</v>
      </c>
      <c r="AF377" s="21">
        <f t="shared" si="120"/>
        <v>0</v>
      </c>
      <c r="AG377" s="21">
        <f t="shared" si="120"/>
        <v>0</v>
      </c>
      <c r="AH377" s="21">
        <f t="shared" si="120"/>
        <v>13</v>
      </c>
      <c r="AI377" s="21">
        <f t="shared" si="120"/>
        <v>6</v>
      </c>
      <c r="AJ377" s="21">
        <f t="shared" si="120"/>
        <v>0</v>
      </c>
      <c r="AK377" s="21">
        <f t="shared" si="120"/>
        <v>0</v>
      </c>
      <c r="AL377" s="21">
        <f t="shared" si="120"/>
        <v>0</v>
      </c>
      <c r="AM377" s="21">
        <f>SUM(AC377:AK377)</f>
        <v>40</v>
      </c>
      <c r="AN377" s="34">
        <f t="shared" si="120"/>
        <v>12</v>
      </c>
      <c r="AO377" s="34">
        <f t="shared" si="120"/>
        <v>11</v>
      </c>
      <c r="AP377" s="34">
        <f t="shared" si="120"/>
        <v>10</v>
      </c>
      <c r="AQ377" s="34">
        <f t="shared" si="120"/>
        <v>6</v>
      </c>
      <c r="AR377" s="21">
        <f t="shared" si="120"/>
        <v>0</v>
      </c>
      <c r="AS377" s="34">
        <f t="shared" si="120"/>
        <v>6</v>
      </c>
      <c r="AT377" s="21">
        <f>SUM(AN377:AQ377)</f>
        <v>39</v>
      </c>
    </row>
    <row r="378" spans="2:63">
      <c r="B378" s="16" t="s">
        <v>60</v>
      </c>
      <c r="AC378" s="21">
        <f>SUM(AC255:AC354)</f>
        <v>0</v>
      </c>
      <c r="AD378" s="21">
        <f t="shared" ref="AD378:AS378" si="121">SUM(AD255:AD354)</f>
        <v>7</v>
      </c>
      <c r="AE378" s="21">
        <f t="shared" si="121"/>
        <v>5</v>
      </c>
      <c r="AF378" s="21">
        <f t="shared" si="121"/>
        <v>0</v>
      </c>
      <c r="AG378" s="21">
        <f t="shared" si="121"/>
        <v>0</v>
      </c>
      <c r="AH378" s="21">
        <f t="shared" si="121"/>
        <v>4</v>
      </c>
      <c r="AI378" s="21">
        <f t="shared" si="121"/>
        <v>3</v>
      </c>
      <c r="AJ378" s="21">
        <f t="shared" si="121"/>
        <v>0</v>
      </c>
      <c r="AK378" s="21">
        <f t="shared" si="121"/>
        <v>0</v>
      </c>
      <c r="AL378" s="21">
        <f t="shared" si="121"/>
        <v>0</v>
      </c>
      <c r="AM378" s="21">
        <f>SUM(AC378:AK378)</f>
        <v>19</v>
      </c>
      <c r="AN378" s="34">
        <f t="shared" si="121"/>
        <v>10</v>
      </c>
      <c r="AO378" s="34">
        <f t="shared" si="121"/>
        <v>5</v>
      </c>
      <c r="AP378" s="34">
        <f t="shared" si="121"/>
        <v>2</v>
      </c>
      <c r="AQ378" s="34">
        <f t="shared" si="121"/>
        <v>4</v>
      </c>
      <c r="AR378" s="21">
        <f t="shared" si="121"/>
        <v>0</v>
      </c>
      <c r="AS378" s="34">
        <f t="shared" si="121"/>
        <v>3</v>
      </c>
      <c r="AT378" s="21">
        <f t="shared" ref="AT378:AT391" si="122">SUM(AN378:AQ378)</f>
        <v>21</v>
      </c>
    </row>
    <row r="379" spans="2:63" s="16" customFormat="1">
      <c r="B379" s="16" t="s">
        <v>43</v>
      </c>
      <c r="M379" s="2"/>
      <c r="O379" s="34"/>
      <c r="Q379" s="16">
        <f>AVERAGE(Q11:Q375)</f>
        <v>5.5820895522388057</v>
      </c>
      <c r="R379" s="34"/>
      <c r="S379" s="2"/>
      <c r="T379" s="2"/>
      <c r="U379" s="16">
        <f>SUM(U11:U375)</f>
        <v>34</v>
      </c>
      <c r="V379" s="16">
        <f>SUM(V11:V375)</f>
        <v>1</v>
      </c>
      <c r="W379" s="16">
        <f>SUM(W11:W375)</f>
        <v>22</v>
      </c>
      <c r="Z379" s="2"/>
      <c r="AA379" s="23"/>
      <c r="AB379" s="16">
        <f t="shared" ref="AB379:AL379" si="123">SUM(AB11:AB375)</f>
        <v>0</v>
      </c>
      <c r="AC379" s="16">
        <f t="shared" si="123"/>
        <v>0</v>
      </c>
      <c r="AD379" s="16">
        <f t="shared" si="123"/>
        <v>16</v>
      </c>
      <c r="AE379" s="16">
        <f t="shared" si="123"/>
        <v>17</v>
      </c>
      <c r="AF379" s="16">
        <f t="shared" si="123"/>
        <v>0</v>
      </c>
      <c r="AG379" s="16">
        <f t="shared" si="123"/>
        <v>0</v>
      </c>
      <c r="AH379" s="16">
        <f t="shared" si="123"/>
        <v>17</v>
      </c>
      <c r="AI379" s="16">
        <f t="shared" si="123"/>
        <v>9</v>
      </c>
      <c r="AJ379" s="16">
        <f t="shared" si="123"/>
        <v>0</v>
      </c>
      <c r="AK379" s="16">
        <f t="shared" si="123"/>
        <v>0</v>
      </c>
      <c r="AL379" s="16">
        <f t="shared" si="123"/>
        <v>0</v>
      </c>
      <c r="AM379" s="21"/>
      <c r="AN379" s="34">
        <f t="shared" ref="AN379:AS379" si="124">SUM(AN11:AN375)</f>
        <v>22</v>
      </c>
      <c r="AO379" s="34">
        <f t="shared" si="124"/>
        <v>17</v>
      </c>
      <c r="AP379" s="34">
        <f t="shared" si="124"/>
        <v>12</v>
      </c>
      <c r="AQ379" s="34">
        <f t="shared" si="124"/>
        <v>10</v>
      </c>
      <c r="AR379" s="16">
        <f t="shared" si="124"/>
        <v>0</v>
      </c>
      <c r="AS379" s="34">
        <f t="shared" si="124"/>
        <v>9</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34"/>
      <c r="Q381" s="14" t="e">
        <f>AVERAGE(Q11:Q41)</f>
        <v>#DIV/0!</v>
      </c>
      <c r="R381" s="34"/>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34">
        <f t="shared" ref="AN381:AS381" si="127">SUM(AN11:AN41)</f>
        <v>0</v>
      </c>
      <c r="AO381" s="34">
        <f t="shared" si="127"/>
        <v>0</v>
      </c>
      <c r="AP381" s="34">
        <f t="shared" si="127"/>
        <v>0</v>
      </c>
      <c r="AQ381" s="34">
        <f t="shared" si="127"/>
        <v>0</v>
      </c>
      <c r="AR381" s="14">
        <f t="shared" si="127"/>
        <v>0</v>
      </c>
      <c r="AS381" s="34">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34"/>
      <c r="Q382" s="14" t="e">
        <f>AVERAGE(Q42:Q69)</f>
        <v>#DIV/0!</v>
      </c>
      <c r="R382" s="34"/>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34">
        <f t="shared" ref="AN382:AS382" si="129">SUM(AN42:AN69)</f>
        <v>0</v>
      </c>
      <c r="AO382" s="34">
        <f t="shared" si="129"/>
        <v>0</v>
      </c>
      <c r="AP382" s="34">
        <f t="shared" si="129"/>
        <v>0</v>
      </c>
      <c r="AQ382" s="34">
        <f t="shared" si="129"/>
        <v>0</v>
      </c>
      <c r="AR382" s="14">
        <f t="shared" si="129"/>
        <v>0</v>
      </c>
      <c r="AS382" s="34">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34"/>
      <c r="Q383" s="14" t="e">
        <f>AVERAGE(Q70:Q100)</f>
        <v>#DIV/0!</v>
      </c>
      <c r="R383" s="34"/>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34">
        <f t="shared" ref="AN383:AS383" si="131">SUM(AN70:AN100)</f>
        <v>0</v>
      </c>
      <c r="AO383" s="34">
        <f t="shared" si="131"/>
        <v>0</v>
      </c>
      <c r="AP383" s="34">
        <f t="shared" si="131"/>
        <v>0</v>
      </c>
      <c r="AQ383" s="34">
        <f t="shared" si="131"/>
        <v>0</v>
      </c>
      <c r="AR383" s="14">
        <f t="shared" si="131"/>
        <v>0</v>
      </c>
      <c r="AS383" s="34">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34"/>
      <c r="Q384" s="14" t="e">
        <f>AVERAGE(Q101:Q130)</f>
        <v>#DIV/0!</v>
      </c>
      <c r="R384" s="34"/>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34">
        <f t="shared" ref="AN384:AS384" si="133">SUM(AN101:AN130)</f>
        <v>0</v>
      </c>
      <c r="AO384" s="34">
        <f t="shared" si="133"/>
        <v>0</v>
      </c>
      <c r="AP384" s="34">
        <f t="shared" si="133"/>
        <v>0</v>
      </c>
      <c r="AQ384" s="34">
        <f t="shared" si="133"/>
        <v>0</v>
      </c>
      <c r="AR384" s="14">
        <f t="shared" si="133"/>
        <v>0</v>
      </c>
      <c r="AS384" s="34">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34"/>
      <c r="Q385" s="14" t="e">
        <f>AVERAGE(Q131:Q161)</f>
        <v>#DIV/0!</v>
      </c>
      <c r="R385" s="34"/>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34">
        <f t="shared" ref="AN385:AS385" si="135">SUM(AN131:AN161)</f>
        <v>0</v>
      </c>
      <c r="AO385" s="34">
        <f t="shared" si="135"/>
        <v>0</v>
      </c>
      <c r="AP385" s="34">
        <f t="shared" si="135"/>
        <v>0</v>
      </c>
      <c r="AQ385" s="34">
        <f t="shared" si="135"/>
        <v>0</v>
      </c>
      <c r="AR385" s="14">
        <f t="shared" si="135"/>
        <v>0</v>
      </c>
      <c r="AS385" s="34">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34"/>
      <c r="Q386" s="25">
        <f>AVERAGE(Q162:Q191)</f>
        <v>6.666666666666667</v>
      </c>
      <c r="R386" s="34"/>
      <c r="S386" s="2"/>
      <c r="T386" s="2"/>
      <c r="U386" s="14">
        <f>SUM(U162:U191)</f>
        <v>1</v>
      </c>
      <c r="V386" s="14">
        <f>SUM(V162:V191)</f>
        <v>0</v>
      </c>
      <c r="W386" s="14">
        <f>SUM(W162:W191)</f>
        <v>0</v>
      </c>
      <c r="Z386" s="2"/>
      <c r="AA386" s="24"/>
      <c r="AB386" s="14">
        <f>SUM(AB162:AB191)</f>
        <v>0</v>
      </c>
      <c r="AC386" s="14">
        <f t="shared" ref="AC386:AL386" si="136">SUM(AC162:AC191)</f>
        <v>0</v>
      </c>
      <c r="AD386" s="14">
        <f t="shared" si="136"/>
        <v>1</v>
      </c>
      <c r="AE386" s="14">
        <f t="shared" si="136"/>
        <v>0</v>
      </c>
      <c r="AF386" s="14">
        <f t="shared" si="136"/>
        <v>0</v>
      </c>
      <c r="AG386" s="14">
        <f t="shared" si="136"/>
        <v>0</v>
      </c>
      <c r="AH386" s="14">
        <f t="shared" si="136"/>
        <v>2</v>
      </c>
      <c r="AI386" s="14">
        <f t="shared" si="136"/>
        <v>0</v>
      </c>
      <c r="AJ386" s="14">
        <f t="shared" si="136"/>
        <v>0</v>
      </c>
      <c r="AK386" s="14">
        <f t="shared" si="136"/>
        <v>0</v>
      </c>
      <c r="AL386" s="14">
        <f t="shared" si="136"/>
        <v>0</v>
      </c>
      <c r="AM386" s="21">
        <f t="shared" si="126"/>
        <v>3</v>
      </c>
      <c r="AN386" s="34">
        <f t="shared" ref="AN386:AS386" si="137">SUM(AN162:AN191)</f>
        <v>2</v>
      </c>
      <c r="AO386" s="34">
        <f t="shared" si="137"/>
        <v>1</v>
      </c>
      <c r="AP386" s="34">
        <f t="shared" si="137"/>
        <v>0</v>
      </c>
      <c r="AQ386" s="34">
        <f t="shared" si="137"/>
        <v>0</v>
      </c>
      <c r="AR386" s="14">
        <f t="shared" si="137"/>
        <v>0</v>
      </c>
      <c r="AS386" s="34">
        <f t="shared" si="137"/>
        <v>0</v>
      </c>
      <c r="AT386" s="21">
        <f t="shared" si="122"/>
        <v>3</v>
      </c>
      <c r="AU386" s="16"/>
      <c r="AW386" s="17"/>
      <c r="AX386" s="17"/>
      <c r="AY386" s="17"/>
      <c r="AZ386" s="17"/>
      <c r="BA386" s="17"/>
      <c r="BB386" s="17"/>
      <c r="BC386" s="17"/>
      <c r="BD386" s="17"/>
      <c r="BE386" s="17"/>
      <c r="BH386" s="17"/>
      <c r="BI386" s="17"/>
      <c r="BJ386" s="17"/>
      <c r="BK386" s="17"/>
    </row>
    <row r="387" spans="2:63" s="14" customFormat="1">
      <c r="B387" s="14" t="s">
        <v>50</v>
      </c>
      <c r="M387" s="2"/>
      <c r="O387" s="34"/>
      <c r="Q387" s="25">
        <f>AVERAGE(Q192:Q222)</f>
        <v>6.3103448275862073</v>
      </c>
      <c r="R387" s="34"/>
      <c r="S387" s="2"/>
      <c r="T387" s="2"/>
      <c r="U387" s="14">
        <f>SUM(U192:U222)</f>
        <v>13</v>
      </c>
      <c r="V387" s="14">
        <f>SUM(V192:V222)</f>
        <v>0</v>
      </c>
      <c r="W387" s="14">
        <f>SUM(W192:W222)</f>
        <v>11</v>
      </c>
      <c r="Z387" s="2"/>
      <c r="AA387" s="24"/>
      <c r="AB387" s="14">
        <f>SUM(AB192:AB222)</f>
        <v>0</v>
      </c>
      <c r="AC387" s="14">
        <f t="shared" ref="AC387:AL387" si="138">SUM(AC192:AC222)</f>
        <v>0</v>
      </c>
      <c r="AD387" s="14">
        <f t="shared" si="138"/>
        <v>4</v>
      </c>
      <c r="AE387" s="14">
        <f t="shared" si="138"/>
        <v>6</v>
      </c>
      <c r="AF387" s="14">
        <f t="shared" si="138"/>
        <v>0</v>
      </c>
      <c r="AG387" s="14">
        <f t="shared" si="138"/>
        <v>0</v>
      </c>
      <c r="AH387" s="14">
        <f t="shared" si="138"/>
        <v>10</v>
      </c>
      <c r="AI387" s="14">
        <f t="shared" si="138"/>
        <v>6</v>
      </c>
      <c r="AJ387" s="14">
        <f t="shared" si="138"/>
        <v>0</v>
      </c>
      <c r="AK387" s="14">
        <f t="shared" si="138"/>
        <v>0</v>
      </c>
      <c r="AL387" s="14">
        <f t="shared" si="138"/>
        <v>0</v>
      </c>
      <c r="AM387" s="21">
        <f t="shared" si="126"/>
        <v>26</v>
      </c>
      <c r="AN387" s="34">
        <f t="shared" ref="AN387:AS387" si="139">SUM(AN192:AN222)</f>
        <v>8</v>
      </c>
      <c r="AO387" s="34">
        <f t="shared" si="139"/>
        <v>7</v>
      </c>
      <c r="AP387" s="34">
        <f t="shared" si="139"/>
        <v>6</v>
      </c>
      <c r="AQ387" s="34">
        <f t="shared" si="139"/>
        <v>4</v>
      </c>
      <c r="AR387" s="14">
        <f t="shared" si="139"/>
        <v>0</v>
      </c>
      <c r="AS387" s="34">
        <f t="shared" si="139"/>
        <v>6</v>
      </c>
      <c r="AT387" s="21">
        <f t="shared" si="122"/>
        <v>25</v>
      </c>
      <c r="AU387" s="16"/>
      <c r="AW387" s="17"/>
      <c r="AX387" s="17"/>
      <c r="AY387" s="17"/>
      <c r="AZ387" s="17"/>
      <c r="BA387" s="17"/>
      <c r="BB387" s="17"/>
      <c r="BC387" s="17"/>
      <c r="BD387" s="17"/>
      <c r="BE387" s="17"/>
      <c r="BH387" s="17"/>
      <c r="BI387" s="17"/>
      <c r="BJ387" s="17"/>
      <c r="BK387" s="17"/>
    </row>
    <row r="388" spans="2:63" s="14" customFormat="1">
      <c r="B388" s="14" t="s">
        <v>51</v>
      </c>
      <c r="M388" s="2"/>
      <c r="O388" s="34"/>
      <c r="Q388" s="25">
        <f>AVERAGE(Q223:Q252)</f>
        <v>4.0714285714285712</v>
      </c>
      <c r="R388" s="34"/>
      <c r="S388" s="2"/>
      <c r="T388" s="2"/>
      <c r="U388" s="14">
        <f>SUM(U223:U252)</f>
        <v>3</v>
      </c>
      <c r="V388" s="14">
        <f>SUM(V223:V252)</f>
        <v>0</v>
      </c>
      <c r="W388" s="14">
        <f>SUM(W223:W252)</f>
        <v>6</v>
      </c>
      <c r="Z388" s="2"/>
      <c r="AA388" s="24"/>
      <c r="AB388" s="14">
        <f>SUM(AB223:AB253)</f>
        <v>0</v>
      </c>
      <c r="AC388" s="14">
        <f t="shared" ref="AC388:AK388" si="140">SUM(AC223:AC253)</f>
        <v>0</v>
      </c>
      <c r="AD388" s="14">
        <f t="shared" si="140"/>
        <v>4</v>
      </c>
      <c r="AE388" s="14">
        <f t="shared" si="140"/>
        <v>6</v>
      </c>
      <c r="AF388" s="14">
        <f t="shared" si="140"/>
        <v>0</v>
      </c>
      <c r="AG388" s="14">
        <f t="shared" si="140"/>
        <v>0</v>
      </c>
      <c r="AH388" s="14">
        <f t="shared" si="140"/>
        <v>1</v>
      </c>
      <c r="AI388" s="14">
        <f t="shared" si="140"/>
        <v>0</v>
      </c>
      <c r="AJ388" s="14">
        <f t="shared" si="140"/>
        <v>0</v>
      </c>
      <c r="AK388" s="14">
        <f t="shared" si="140"/>
        <v>0</v>
      </c>
      <c r="AL388" s="14">
        <f>SUM(AL223:AL253)</f>
        <v>0</v>
      </c>
      <c r="AM388" s="21">
        <f t="shared" si="126"/>
        <v>11</v>
      </c>
      <c r="AN388" s="34">
        <f t="shared" ref="AN388:AS388" si="141">SUM(AN223:AN253)</f>
        <v>2</v>
      </c>
      <c r="AO388" s="34">
        <f t="shared" si="141"/>
        <v>3</v>
      </c>
      <c r="AP388" s="34">
        <f t="shared" si="141"/>
        <v>4</v>
      </c>
      <c r="AQ388" s="34">
        <f t="shared" si="141"/>
        <v>2</v>
      </c>
      <c r="AR388" s="14">
        <f t="shared" si="141"/>
        <v>0</v>
      </c>
      <c r="AS388" s="34">
        <f t="shared" si="141"/>
        <v>0</v>
      </c>
      <c r="AT388" s="21">
        <f>SUM(AN387:AQ388)</f>
        <v>36</v>
      </c>
      <c r="AU388" s="16"/>
      <c r="AW388" s="17"/>
      <c r="AX388" s="17"/>
      <c r="AY388" s="17"/>
      <c r="AZ388" s="17"/>
      <c r="BA388" s="17"/>
      <c r="BB388" s="17"/>
      <c r="BC388" s="17"/>
      <c r="BD388" s="17"/>
      <c r="BE388" s="17"/>
      <c r="BH388" s="17"/>
      <c r="BI388" s="17"/>
      <c r="BJ388" s="17"/>
      <c r="BK388" s="17"/>
    </row>
    <row r="389" spans="2:63" s="14" customFormat="1">
      <c r="B389" s="14" t="s">
        <v>52</v>
      </c>
      <c r="M389" s="2"/>
      <c r="O389" s="34"/>
      <c r="Q389" s="25">
        <f>AVERAGE(Q253:Q283)</f>
        <v>5.4285714285714288</v>
      </c>
      <c r="R389" s="34"/>
      <c r="S389" s="2"/>
      <c r="T389" s="2"/>
      <c r="U389" s="14">
        <f>SUM(U253:U283)</f>
        <v>17</v>
      </c>
      <c r="V389" s="14">
        <f>SUM(V253:V283)</f>
        <v>1</v>
      </c>
      <c r="W389" s="14">
        <f>SUM(W253:W283)</f>
        <v>5</v>
      </c>
      <c r="Z389" s="2"/>
      <c r="AA389" s="24"/>
      <c r="AB389" s="14">
        <f>SUM(AB254:AB283)</f>
        <v>0</v>
      </c>
      <c r="AC389" s="14">
        <f t="shared" ref="AC389:AL389" si="142">SUM(AC254:AC283)</f>
        <v>0</v>
      </c>
      <c r="AD389" s="14">
        <f t="shared" si="142"/>
        <v>7</v>
      </c>
      <c r="AE389" s="14">
        <f t="shared" si="142"/>
        <v>5</v>
      </c>
      <c r="AF389" s="14">
        <f t="shared" si="142"/>
        <v>0</v>
      </c>
      <c r="AG389" s="14">
        <f t="shared" si="142"/>
        <v>0</v>
      </c>
      <c r="AH389" s="14">
        <f t="shared" si="142"/>
        <v>4</v>
      </c>
      <c r="AI389" s="14">
        <f t="shared" si="142"/>
        <v>3</v>
      </c>
      <c r="AJ389" s="14">
        <f t="shared" si="142"/>
        <v>0</v>
      </c>
      <c r="AK389" s="14">
        <f t="shared" si="142"/>
        <v>0</v>
      </c>
      <c r="AL389" s="14">
        <f t="shared" si="142"/>
        <v>0</v>
      </c>
      <c r="AM389" s="21">
        <f t="shared" si="126"/>
        <v>19</v>
      </c>
      <c r="AN389" s="34">
        <f t="shared" ref="AN389:AS389" si="143">SUM(AN254:AN283)</f>
        <v>10</v>
      </c>
      <c r="AO389" s="34">
        <f t="shared" si="143"/>
        <v>6</v>
      </c>
      <c r="AP389" s="34">
        <f t="shared" si="143"/>
        <v>2</v>
      </c>
      <c r="AQ389" s="34">
        <f t="shared" si="143"/>
        <v>4</v>
      </c>
      <c r="AR389" s="14">
        <f t="shared" si="143"/>
        <v>0</v>
      </c>
      <c r="AS389" s="34">
        <f t="shared" si="143"/>
        <v>3</v>
      </c>
      <c r="AT389" s="21">
        <f t="shared" si="122"/>
        <v>22</v>
      </c>
      <c r="AU389" s="16"/>
      <c r="AW389" s="17"/>
      <c r="AX389" s="17"/>
      <c r="AY389" s="17"/>
      <c r="AZ389" s="17"/>
      <c r="BA389" s="17"/>
      <c r="BB389" s="17"/>
      <c r="BC389" s="17"/>
      <c r="BD389" s="17"/>
      <c r="BE389" s="17"/>
      <c r="BH389" s="17"/>
      <c r="BI389" s="17"/>
      <c r="BJ389" s="17"/>
      <c r="BK389" s="17"/>
    </row>
    <row r="390" spans="2:63" s="14" customFormat="1">
      <c r="B390" s="14" t="s">
        <v>53</v>
      </c>
      <c r="M390" s="2"/>
      <c r="O390" s="34"/>
      <c r="Q390" s="14" t="e">
        <f>AVERAGE(Q284:Q314)</f>
        <v>#DIV/0!</v>
      </c>
      <c r="R390" s="34"/>
      <c r="S390" s="2"/>
      <c r="T390" s="2"/>
      <c r="U390" s="14">
        <f>SUM(U284:U314)</f>
        <v>0</v>
      </c>
      <c r="V390" s="14">
        <f>SUM(V284:V314)</f>
        <v>0</v>
      </c>
      <c r="W390" s="14">
        <f>SUM(W284:W314)</f>
        <v>0</v>
      </c>
      <c r="Z390" s="2"/>
      <c r="AA390" s="24"/>
      <c r="AB390" s="14">
        <f>SUM(AB284:AB314)</f>
        <v>0</v>
      </c>
      <c r="AC390" s="14">
        <f t="shared" ref="AC390:AL390" si="144">SUM(AC284:AC314)</f>
        <v>0</v>
      </c>
      <c r="AD390" s="14">
        <f t="shared" si="144"/>
        <v>0</v>
      </c>
      <c r="AE390" s="14">
        <f t="shared" si="144"/>
        <v>0</v>
      </c>
      <c r="AF390" s="14">
        <f t="shared" si="144"/>
        <v>0</v>
      </c>
      <c r="AG390" s="14">
        <f t="shared" si="144"/>
        <v>0</v>
      </c>
      <c r="AH390" s="14">
        <f t="shared" si="144"/>
        <v>0</v>
      </c>
      <c r="AI390" s="14">
        <f t="shared" si="144"/>
        <v>0</v>
      </c>
      <c r="AJ390" s="14">
        <f t="shared" si="144"/>
        <v>0</v>
      </c>
      <c r="AK390" s="14">
        <f t="shared" si="144"/>
        <v>0</v>
      </c>
      <c r="AL390" s="14">
        <f t="shared" si="144"/>
        <v>0</v>
      </c>
      <c r="AM390" s="21">
        <f t="shared" si="126"/>
        <v>0</v>
      </c>
      <c r="AN390" s="34">
        <f t="shared" ref="AN390:AS390" si="145">SUM(AN284:AN314)</f>
        <v>0</v>
      </c>
      <c r="AO390" s="34">
        <f t="shared" si="145"/>
        <v>0</v>
      </c>
      <c r="AP390" s="34">
        <f t="shared" si="145"/>
        <v>0</v>
      </c>
      <c r="AQ390" s="34">
        <f t="shared" si="145"/>
        <v>0</v>
      </c>
      <c r="AR390" s="14">
        <f t="shared" si="145"/>
        <v>0</v>
      </c>
      <c r="AS390" s="34">
        <f t="shared" si="145"/>
        <v>0</v>
      </c>
      <c r="AT390" s="21">
        <f t="shared" si="122"/>
        <v>0</v>
      </c>
      <c r="AU390" s="16"/>
      <c r="AW390" s="17"/>
      <c r="AX390" s="17"/>
      <c r="AY390" s="17"/>
      <c r="AZ390" s="17"/>
      <c r="BA390" s="17"/>
      <c r="BB390" s="17"/>
      <c r="BC390" s="17"/>
      <c r="BD390" s="17"/>
      <c r="BE390" s="17"/>
      <c r="BH390" s="17"/>
      <c r="BI390" s="17"/>
      <c r="BJ390" s="17"/>
      <c r="BK390" s="17"/>
    </row>
    <row r="391" spans="2:63" s="14" customFormat="1">
      <c r="B391" s="14" t="s">
        <v>54</v>
      </c>
      <c r="M391" s="2"/>
      <c r="O391" s="34"/>
      <c r="Q391" s="14" t="e">
        <f>AVERAGE(Q315:Q344)</f>
        <v>#DIV/0!</v>
      </c>
      <c r="R391" s="34"/>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34">
        <f t="shared" ref="AN391:AS391" si="147">SUM(AN315:AN344)</f>
        <v>0</v>
      </c>
      <c r="AO391" s="34">
        <f t="shared" si="147"/>
        <v>0</v>
      </c>
      <c r="AP391" s="34">
        <f t="shared" si="147"/>
        <v>0</v>
      </c>
      <c r="AQ391" s="34">
        <f t="shared" si="147"/>
        <v>0</v>
      </c>
      <c r="AR391" s="14">
        <f t="shared" si="147"/>
        <v>0</v>
      </c>
      <c r="AS391" s="34">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34"/>
      <c r="Q392" s="14" t="e">
        <f>AVERAGE(Q345:Q375)</f>
        <v>#DIV/0!</v>
      </c>
      <c r="R392" s="34"/>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34">
        <f t="shared" ref="AN392:AS392" si="149">SUM(AN345:AN375)</f>
        <v>0</v>
      </c>
      <c r="AO392" s="34">
        <f t="shared" si="149"/>
        <v>0</v>
      </c>
      <c r="AP392" s="34">
        <f t="shared" si="149"/>
        <v>0</v>
      </c>
      <c r="AQ392" s="34">
        <f t="shared" si="149"/>
        <v>0</v>
      </c>
      <c r="AR392" s="14">
        <f t="shared" si="149"/>
        <v>0</v>
      </c>
      <c r="AS392" s="34">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34"/>
      <c r="R393" s="34"/>
      <c r="S393" s="2"/>
      <c r="T393" s="2"/>
      <c r="Z393" s="2"/>
      <c r="AA393" s="24"/>
      <c r="AN393" s="34"/>
      <c r="AO393" s="34"/>
      <c r="AP393" s="34"/>
      <c r="AQ393" s="34"/>
      <c r="AS393" s="34"/>
      <c r="AT393" s="21"/>
      <c r="AU393" s="16"/>
    </row>
    <row r="394" spans="2:63" s="14" customFormat="1">
      <c r="M394" s="2"/>
      <c r="O394" s="34"/>
      <c r="R394" s="34"/>
      <c r="S394" s="2"/>
      <c r="T394" s="2"/>
      <c r="Z394" s="2"/>
      <c r="AA394" s="24"/>
      <c r="AM394" s="34" t="s">
        <v>398</v>
      </c>
      <c r="AN394" s="34"/>
      <c r="AO394" s="34"/>
      <c r="AP394" s="34"/>
      <c r="AQ394" s="34"/>
      <c r="AR394" s="34"/>
      <c r="AS394" s="34"/>
      <c r="AU394" s="16"/>
      <c r="AW394" s="25"/>
      <c r="AX394" s="25"/>
      <c r="AY394" s="25"/>
      <c r="AZ394" s="25"/>
      <c r="BA394" s="25"/>
      <c r="BB394" s="25"/>
      <c r="BC394" s="25"/>
      <c r="BD394" s="25"/>
      <c r="BE394" s="25"/>
      <c r="BH394" s="25"/>
      <c r="BI394" s="25"/>
      <c r="BJ394" s="25"/>
      <c r="BK394" s="25"/>
    </row>
    <row r="395" spans="2:63" s="14" customFormat="1">
      <c r="M395" s="2"/>
      <c r="O395" s="34"/>
      <c r="R395" s="34"/>
      <c r="S395" s="2"/>
      <c r="T395" s="2"/>
      <c r="Z395" s="2"/>
      <c r="AA395" s="24"/>
      <c r="AM395" s="34"/>
      <c r="AN395" s="34" t="s">
        <v>39</v>
      </c>
      <c r="AO395" s="34" t="s">
        <v>40</v>
      </c>
      <c r="AP395" s="34" t="s">
        <v>41</v>
      </c>
      <c r="AQ395" s="34" t="s">
        <v>42</v>
      </c>
      <c r="AR395" s="34" t="s">
        <v>399</v>
      </c>
      <c r="AS395" s="34" t="s">
        <v>400</v>
      </c>
      <c r="AU395" s="16"/>
      <c r="AW395" s="25"/>
      <c r="AX395" s="25"/>
      <c r="AY395" s="25"/>
      <c r="AZ395" s="25"/>
      <c r="BA395" s="25"/>
      <c r="BB395" s="25"/>
      <c r="BC395" s="25"/>
      <c r="BD395" s="25"/>
      <c r="BE395" s="25"/>
      <c r="BH395" s="25"/>
      <c r="BI395" s="25"/>
      <c r="BJ395" s="25"/>
      <c r="BK395" s="25"/>
    </row>
    <row r="396" spans="2:63" s="14" customFormat="1">
      <c r="M396" s="2"/>
      <c r="O396" s="34"/>
      <c r="R396" s="34"/>
      <c r="S396" s="2"/>
      <c r="T396" s="2"/>
      <c r="Z396" s="2"/>
      <c r="AA396" s="24"/>
      <c r="AM396" s="34" t="s">
        <v>401</v>
      </c>
      <c r="AN396" s="34" t="e">
        <f>AN381/$AR396</f>
        <v>#DIV/0!</v>
      </c>
      <c r="AO396" s="34" t="e">
        <f>AO381/$AR396</f>
        <v>#DIV/0!</v>
      </c>
      <c r="AP396" s="34" t="e">
        <f>AP381/$AR396</f>
        <v>#DIV/0!</v>
      </c>
      <c r="AQ396" s="34" t="e">
        <f>AQ381/$AR396</f>
        <v>#DIV/0!</v>
      </c>
      <c r="AR396" s="34">
        <f t="shared" ref="AR396:AR407" si="150">SUM(AN381:AQ381)</f>
        <v>0</v>
      </c>
      <c r="AS396" s="34" t="e">
        <f>SUM(AI381:AK381)/AR396</f>
        <v>#DIV/0!</v>
      </c>
      <c r="AU396" s="16"/>
      <c r="AW396" s="25"/>
      <c r="AX396" s="25"/>
      <c r="AY396" s="25"/>
      <c r="AZ396" s="25"/>
      <c r="BA396" s="25"/>
      <c r="BB396" s="25"/>
      <c r="BC396" s="25"/>
      <c r="BD396" s="25"/>
      <c r="BE396" s="25"/>
      <c r="BH396" s="25"/>
      <c r="BI396" s="25"/>
      <c r="BJ396" s="25"/>
      <c r="BK396" s="25"/>
    </row>
    <row r="397" spans="2:63" s="14" customFormat="1">
      <c r="M397" s="2"/>
      <c r="O397" s="34"/>
      <c r="R397" s="34"/>
      <c r="S397" s="2"/>
      <c r="T397" s="2"/>
      <c r="Z397" s="2"/>
      <c r="AA397" s="24"/>
      <c r="AM397" s="34" t="s">
        <v>402</v>
      </c>
      <c r="AN397" s="34" t="e">
        <f t="shared" ref="AN397:AQ407" si="151">AN382/$AR397</f>
        <v>#DIV/0!</v>
      </c>
      <c r="AO397" s="34" t="e">
        <f t="shared" si="151"/>
        <v>#DIV/0!</v>
      </c>
      <c r="AP397" s="34" t="e">
        <f t="shared" si="151"/>
        <v>#DIV/0!</v>
      </c>
      <c r="AQ397" s="34" t="e">
        <f t="shared" si="151"/>
        <v>#DIV/0!</v>
      </c>
      <c r="AR397" s="34">
        <f t="shared" si="150"/>
        <v>0</v>
      </c>
      <c r="AS397" s="34" t="e">
        <f t="shared" ref="AS397:AS407" si="152">SUM(AI382:AK382)/AR397</f>
        <v>#DIV/0!</v>
      </c>
      <c r="AU397" s="16"/>
      <c r="AW397" s="25"/>
      <c r="AX397" s="25"/>
      <c r="AY397" s="25"/>
      <c r="AZ397" s="25"/>
      <c r="BA397" s="25"/>
      <c r="BB397" s="25"/>
      <c r="BC397" s="25"/>
      <c r="BD397" s="25"/>
      <c r="BE397" s="25"/>
      <c r="BH397" s="25"/>
      <c r="BI397" s="25"/>
      <c r="BJ397" s="25"/>
      <c r="BK397" s="25"/>
    </row>
    <row r="398" spans="2:63">
      <c r="AM398" s="34" t="s">
        <v>403</v>
      </c>
      <c r="AN398" s="34" t="e">
        <f t="shared" si="151"/>
        <v>#DIV/0!</v>
      </c>
      <c r="AO398" s="34" t="e">
        <f t="shared" si="151"/>
        <v>#DIV/0!</v>
      </c>
      <c r="AP398" s="34" t="e">
        <f t="shared" si="151"/>
        <v>#DIV/0!</v>
      </c>
      <c r="AQ398" s="34" t="e">
        <f t="shared" si="151"/>
        <v>#DIV/0!</v>
      </c>
      <c r="AR398" s="34">
        <f t="shared" si="150"/>
        <v>0</v>
      </c>
      <c r="AS398" s="34" t="e">
        <f t="shared" si="152"/>
        <v>#DIV/0!</v>
      </c>
    </row>
    <row r="399" spans="2:63">
      <c r="AM399" s="34" t="s">
        <v>404</v>
      </c>
      <c r="AN399" s="34" t="e">
        <f t="shared" si="151"/>
        <v>#DIV/0!</v>
      </c>
      <c r="AO399" s="34" t="e">
        <f t="shared" si="151"/>
        <v>#DIV/0!</v>
      </c>
      <c r="AP399" s="34" t="e">
        <f t="shared" si="151"/>
        <v>#DIV/0!</v>
      </c>
      <c r="AQ399" s="34" t="e">
        <f t="shared" si="151"/>
        <v>#DIV/0!</v>
      </c>
      <c r="AR399" s="34">
        <f t="shared" si="150"/>
        <v>0</v>
      </c>
      <c r="AS399" s="34" t="e">
        <f t="shared" si="152"/>
        <v>#DIV/0!</v>
      </c>
    </row>
    <row r="400" spans="2:63">
      <c r="AM400" s="34" t="s">
        <v>403</v>
      </c>
      <c r="AN400" s="34" t="e">
        <f t="shared" si="151"/>
        <v>#DIV/0!</v>
      </c>
      <c r="AO400" s="34" t="e">
        <f t="shared" si="151"/>
        <v>#DIV/0!</v>
      </c>
      <c r="AP400" s="34" t="e">
        <f t="shared" si="151"/>
        <v>#DIV/0!</v>
      </c>
      <c r="AQ400" s="34" t="e">
        <f t="shared" si="151"/>
        <v>#DIV/0!</v>
      </c>
      <c r="AR400" s="34">
        <f t="shared" si="150"/>
        <v>0</v>
      </c>
      <c r="AS400" s="34" t="e">
        <f t="shared" si="152"/>
        <v>#DIV/0!</v>
      </c>
    </row>
    <row r="401" spans="39:45">
      <c r="AM401" s="34" t="s">
        <v>401</v>
      </c>
      <c r="AN401" s="43">
        <f>AN386/$AR401</f>
        <v>0.66666666666666663</v>
      </c>
      <c r="AO401" s="43">
        <f>AO386/$AR401</f>
        <v>0.33333333333333331</v>
      </c>
      <c r="AP401" s="43">
        <f>AP386/$AR401</f>
        <v>0</v>
      </c>
      <c r="AQ401" s="43">
        <f>AQ386/$AR401</f>
        <v>0</v>
      </c>
      <c r="AR401" s="34">
        <f t="shared" si="150"/>
        <v>3</v>
      </c>
      <c r="AS401" s="43">
        <f>SUM(AI386:AK386)/AR401</f>
        <v>0</v>
      </c>
    </row>
    <row r="402" spans="39:45">
      <c r="AM402" s="34" t="s">
        <v>401</v>
      </c>
      <c r="AN402" s="43">
        <f t="shared" si="151"/>
        <v>0.32</v>
      </c>
      <c r="AO402" s="43">
        <f t="shared" si="151"/>
        <v>0.28000000000000003</v>
      </c>
      <c r="AP402" s="43">
        <f t="shared" si="151"/>
        <v>0.24</v>
      </c>
      <c r="AQ402" s="43">
        <f t="shared" si="151"/>
        <v>0.16</v>
      </c>
      <c r="AR402" s="34">
        <f t="shared" si="150"/>
        <v>25</v>
      </c>
      <c r="AS402" s="43">
        <f t="shared" si="152"/>
        <v>0.24</v>
      </c>
    </row>
    <row r="403" spans="39:45">
      <c r="AM403" s="34" t="s">
        <v>404</v>
      </c>
      <c r="AN403" s="43">
        <f t="shared" si="151"/>
        <v>0.18181818181818182</v>
      </c>
      <c r="AO403" s="43">
        <f t="shared" si="151"/>
        <v>0.27272727272727271</v>
      </c>
      <c r="AP403" s="43">
        <f t="shared" si="151"/>
        <v>0.36363636363636365</v>
      </c>
      <c r="AQ403" s="43">
        <f t="shared" si="151"/>
        <v>0.18181818181818182</v>
      </c>
      <c r="AR403" s="34">
        <f t="shared" si="150"/>
        <v>11</v>
      </c>
      <c r="AS403" s="43">
        <f t="shared" si="152"/>
        <v>0</v>
      </c>
    </row>
    <row r="404" spans="39:45">
      <c r="AM404" s="34" t="s">
        <v>41</v>
      </c>
      <c r="AN404" s="43">
        <f t="shared" si="151"/>
        <v>0.45454545454545453</v>
      </c>
      <c r="AO404" s="43">
        <f t="shared" si="151"/>
        <v>0.27272727272727271</v>
      </c>
      <c r="AP404" s="43">
        <f>AP389/$AR404</f>
        <v>9.0909090909090912E-2</v>
      </c>
      <c r="AQ404" s="43">
        <f t="shared" si="151"/>
        <v>0.18181818181818182</v>
      </c>
      <c r="AR404" s="34">
        <f t="shared" si="150"/>
        <v>22</v>
      </c>
      <c r="AS404" s="43">
        <f t="shared" si="152"/>
        <v>0.13636363636363635</v>
      </c>
    </row>
    <row r="405" spans="39:45">
      <c r="AM405" s="34" t="s">
        <v>405</v>
      </c>
      <c r="AN405" s="34" t="e">
        <f t="shared" si="151"/>
        <v>#DIV/0!</v>
      </c>
      <c r="AO405" s="34" t="e">
        <f t="shared" si="151"/>
        <v>#DIV/0!</v>
      </c>
      <c r="AP405" s="34" t="e">
        <f t="shared" si="151"/>
        <v>#DIV/0!</v>
      </c>
      <c r="AQ405" s="34" t="e">
        <f t="shared" si="151"/>
        <v>#DIV/0!</v>
      </c>
      <c r="AR405" s="34">
        <f t="shared" si="150"/>
        <v>0</v>
      </c>
      <c r="AS405" s="34" t="e">
        <f t="shared" si="152"/>
        <v>#DIV/0!</v>
      </c>
    </row>
    <row r="406" spans="39:45">
      <c r="AM406" s="34" t="s">
        <v>39</v>
      </c>
      <c r="AN406" s="34" t="e">
        <f t="shared" si="151"/>
        <v>#DIV/0!</v>
      </c>
      <c r="AO406" s="34" t="e">
        <f t="shared" si="151"/>
        <v>#DIV/0!</v>
      </c>
      <c r="AP406" s="34" t="e">
        <f t="shared" si="151"/>
        <v>#DIV/0!</v>
      </c>
      <c r="AQ406" s="34" t="e">
        <f t="shared" si="151"/>
        <v>#DIV/0!</v>
      </c>
      <c r="AR406" s="34">
        <f t="shared" si="150"/>
        <v>0</v>
      </c>
      <c r="AS406" s="34" t="e">
        <f t="shared" si="152"/>
        <v>#DIV/0!</v>
      </c>
    </row>
    <row r="407" spans="39:45">
      <c r="AM407" s="34" t="s">
        <v>406</v>
      </c>
      <c r="AN407" s="34" t="e">
        <f t="shared" si="151"/>
        <v>#DIV/0!</v>
      </c>
      <c r="AO407" s="34" t="e">
        <f t="shared" si="151"/>
        <v>#DIV/0!</v>
      </c>
      <c r="AP407" s="34" t="e">
        <f t="shared" si="151"/>
        <v>#DIV/0!</v>
      </c>
      <c r="AQ407" s="34" t="e">
        <f t="shared" si="151"/>
        <v>#DIV/0!</v>
      </c>
      <c r="AR407" s="34">
        <f t="shared" si="150"/>
        <v>0</v>
      </c>
      <c r="AS407" s="34"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B4" sqref="B4"/>
    </sheetView>
  </sheetViews>
  <sheetFormatPr baseColWidth="10" defaultColWidth="8.83203125" defaultRowHeight="12" x14ac:dyDescent="0"/>
  <cols>
    <col min="2" max="2" width="23" customWidth="1"/>
    <col min="3" max="3" width="8.83203125" style="26"/>
    <col min="12" max="12" width="12.1640625" bestFit="1" customWidth="1"/>
    <col min="13" max="13" width="9.6640625" bestFit="1" customWidth="1"/>
  </cols>
  <sheetData>
    <row r="1" spans="1:13">
      <c r="A1" t="s">
        <v>233</v>
      </c>
    </row>
    <row r="4" spans="1:13" ht="14">
      <c r="A4" s="27" t="s">
        <v>234</v>
      </c>
      <c r="F4" s="27" t="s">
        <v>235</v>
      </c>
      <c r="K4" s="28"/>
    </row>
    <row r="6" spans="1:13" s="29" customFormat="1" ht="14">
      <c r="A6" s="29" t="s">
        <v>236</v>
      </c>
      <c r="B6" s="29" t="s">
        <v>237</v>
      </c>
      <c r="C6" s="30" t="s">
        <v>238</v>
      </c>
      <c r="F6" s="29" t="s">
        <v>239</v>
      </c>
      <c r="G6" s="29" t="s">
        <v>240</v>
      </c>
      <c r="H6" s="29" t="s">
        <v>241</v>
      </c>
    </row>
    <row r="7" spans="1:13" ht="14">
      <c r="A7" t="s">
        <v>242</v>
      </c>
      <c r="B7" t="s">
        <v>243</v>
      </c>
      <c r="C7" s="26">
        <v>0</v>
      </c>
      <c r="F7" t="s">
        <v>39</v>
      </c>
      <c r="G7" t="s">
        <v>39</v>
      </c>
      <c r="H7" s="31">
        <v>0</v>
      </c>
      <c r="I7" s="31"/>
      <c r="K7" s="32" t="s">
        <v>39</v>
      </c>
      <c r="L7" s="33">
        <v>0</v>
      </c>
      <c r="M7">
        <v>5.625</v>
      </c>
    </row>
    <row r="8" spans="1:13" ht="14">
      <c r="A8" t="s">
        <v>242</v>
      </c>
      <c r="B8" t="s">
        <v>244</v>
      </c>
      <c r="C8" s="26">
        <v>0</v>
      </c>
      <c r="F8" t="s">
        <v>157</v>
      </c>
      <c r="G8" t="s">
        <v>39</v>
      </c>
      <c r="H8" s="31">
        <v>11.25</v>
      </c>
      <c r="I8" s="31"/>
      <c r="K8" s="32" t="s">
        <v>157</v>
      </c>
      <c r="L8" s="33">
        <v>11.25</v>
      </c>
      <c r="M8">
        <v>16.88</v>
      </c>
    </row>
    <row r="9" spans="1:13" ht="14">
      <c r="A9" t="s">
        <v>242</v>
      </c>
      <c r="B9" t="s">
        <v>245</v>
      </c>
      <c r="C9" s="26">
        <v>0</v>
      </c>
      <c r="F9" t="s">
        <v>150</v>
      </c>
      <c r="G9" t="s">
        <v>39</v>
      </c>
      <c r="H9" s="31">
        <v>22.5</v>
      </c>
      <c r="I9" s="31"/>
      <c r="K9" s="32" t="s">
        <v>150</v>
      </c>
      <c r="L9" s="33">
        <v>22.5</v>
      </c>
      <c r="M9">
        <v>28.135000000000002</v>
      </c>
    </row>
    <row r="10" spans="1:13" ht="14">
      <c r="A10" t="s">
        <v>242</v>
      </c>
      <c r="B10" t="s">
        <v>200</v>
      </c>
      <c r="C10" s="26">
        <v>0</v>
      </c>
      <c r="F10" t="s">
        <v>146</v>
      </c>
      <c r="G10" t="s">
        <v>39</v>
      </c>
      <c r="H10" s="31">
        <v>33.75</v>
      </c>
      <c r="I10" s="31"/>
      <c r="K10" s="32" t="s">
        <v>146</v>
      </c>
      <c r="L10" s="33">
        <v>33.75</v>
      </c>
      <c r="M10">
        <v>39.39</v>
      </c>
    </row>
    <row r="11" spans="1:13" ht="14">
      <c r="A11" t="s">
        <v>242</v>
      </c>
      <c r="B11" t="s">
        <v>246</v>
      </c>
      <c r="C11" s="26">
        <v>0</v>
      </c>
      <c r="F11" t="s">
        <v>155</v>
      </c>
      <c r="G11" t="s">
        <v>39</v>
      </c>
      <c r="H11" s="31">
        <v>45</v>
      </c>
      <c r="I11" s="31"/>
      <c r="K11" s="32" t="s">
        <v>155</v>
      </c>
      <c r="L11" s="33">
        <v>45</v>
      </c>
      <c r="M11">
        <v>50.645000000000003</v>
      </c>
    </row>
    <row r="12" spans="1:13" ht="14">
      <c r="A12" t="s">
        <v>242</v>
      </c>
      <c r="B12" t="s">
        <v>247</v>
      </c>
      <c r="C12" s="26">
        <v>0</v>
      </c>
      <c r="F12" t="s">
        <v>248</v>
      </c>
      <c r="G12" t="s">
        <v>40</v>
      </c>
      <c r="H12" s="31">
        <v>56.25</v>
      </c>
      <c r="I12" s="31"/>
      <c r="K12" s="32" t="s">
        <v>248</v>
      </c>
      <c r="L12" s="33">
        <v>56.25</v>
      </c>
      <c r="M12">
        <v>61.9</v>
      </c>
    </row>
    <row r="13" spans="1:13" ht="14">
      <c r="A13" t="s">
        <v>242</v>
      </c>
      <c r="B13" t="s">
        <v>249</v>
      </c>
      <c r="C13" s="26">
        <v>1</v>
      </c>
      <c r="F13" t="s">
        <v>141</v>
      </c>
      <c r="G13" t="s">
        <v>40</v>
      </c>
      <c r="H13" s="31">
        <v>67.5</v>
      </c>
      <c r="I13" s="31"/>
      <c r="K13" s="32" t="s">
        <v>141</v>
      </c>
      <c r="L13" s="33">
        <v>67.5</v>
      </c>
      <c r="M13">
        <v>73.155000000000001</v>
      </c>
    </row>
    <row r="14" spans="1:13" ht="14">
      <c r="A14" t="s">
        <v>242</v>
      </c>
      <c r="B14" t="s">
        <v>250</v>
      </c>
      <c r="C14" s="26">
        <v>1</v>
      </c>
      <c r="F14" t="s">
        <v>153</v>
      </c>
      <c r="G14" t="s">
        <v>40</v>
      </c>
      <c r="H14" s="31">
        <v>78.75</v>
      </c>
      <c r="I14" s="31"/>
      <c r="K14" s="32" t="s">
        <v>153</v>
      </c>
      <c r="L14" s="33">
        <v>78.75</v>
      </c>
      <c r="M14">
        <v>84.41</v>
      </c>
    </row>
    <row r="15" spans="1:13" ht="14">
      <c r="A15" t="s">
        <v>242</v>
      </c>
      <c r="B15" t="s">
        <v>251</v>
      </c>
      <c r="C15" s="26">
        <v>1</v>
      </c>
      <c r="F15" t="s">
        <v>40</v>
      </c>
      <c r="G15" t="s">
        <v>40</v>
      </c>
      <c r="H15" s="31">
        <v>90</v>
      </c>
      <c r="I15" s="31"/>
      <c r="K15" s="32" t="s">
        <v>40</v>
      </c>
      <c r="L15" s="33">
        <v>90</v>
      </c>
      <c r="M15">
        <v>95.665000000000006</v>
      </c>
    </row>
    <row r="16" spans="1:13" ht="14">
      <c r="A16" t="s">
        <v>252</v>
      </c>
      <c r="B16" t="s">
        <v>253</v>
      </c>
      <c r="C16" s="26">
        <v>1</v>
      </c>
      <c r="F16" t="s">
        <v>154</v>
      </c>
      <c r="G16" t="s">
        <v>40</v>
      </c>
      <c r="H16" s="31">
        <v>101.25</v>
      </c>
      <c r="I16" s="31"/>
      <c r="K16" s="32" t="s">
        <v>154</v>
      </c>
      <c r="L16" s="33">
        <v>101.25</v>
      </c>
      <c r="M16">
        <v>106.92</v>
      </c>
    </row>
    <row r="17" spans="1:13" ht="14">
      <c r="A17" t="s">
        <v>252</v>
      </c>
      <c r="B17" t="s">
        <v>254</v>
      </c>
      <c r="C17" s="26">
        <v>1</v>
      </c>
      <c r="F17" t="s">
        <v>163</v>
      </c>
      <c r="G17" t="s">
        <v>40</v>
      </c>
      <c r="H17" s="31">
        <v>112.5</v>
      </c>
      <c r="I17" s="31"/>
      <c r="K17" s="32" t="s">
        <v>163</v>
      </c>
      <c r="L17" s="33">
        <v>112.5</v>
      </c>
      <c r="M17">
        <v>118.175</v>
      </c>
    </row>
    <row r="18" spans="1:13" ht="14">
      <c r="A18" t="s">
        <v>242</v>
      </c>
      <c r="B18" t="s">
        <v>255</v>
      </c>
      <c r="C18" s="26">
        <v>1</v>
      </c>
      <c r="F18" t="s">
        <v>213</v>
      </c>
      <c r="G18" t="s">
        <v>40</v>
      </c>
      <c r="H18" s="31">
        <v>123.75</v>
      </c>
      <c r="I18" s="31"/>
      <c r="K18" s="32" t="s">
        <v>213</v>
      </c>
      <c r="L18" s="33">
        <v>123.75</v>
      </c>
      <c r="M18">
        <v>129.43</v>
      </c>
    </row>
    <row r="19" spans="1:13" ht="14">
      <c r="A19" t="s">
        <v>242</v>
      </c>
      <c r="B19" t="s">
        <v>203</v>
      </c>
      <c r="C19" s="26">
        <v>1</v>
      </c>
      <c r="F19" t="s">
        <v>149</v>
      </c>
      <c r="G19" t="s">
        <v>40</v>
      </c>
      <c r="H19" s="31">
        <v>135</v>
      </c>
      <c r="I19" s="31"/>
      <c r="K19" s="32" t="s">
        <v>149</v>
      </c>
      <c r="L19" s="33">
        <v>135</v>
      </c>
      <c r="M19">
        <v>140.685</v>
      </c>
    </row>
    <row r="20" spans="1:13" ht="14">
      <c r="A20" t="s">
        <v>242</v>
      </c>
      <c r="B20" t="s">
        <v>256</v>
      </c>
      <c r="C20" s="26">
        <v>1</v>
      </c>
      <c r="F20" t="s">
        <v>257</v>
      </c>
      <c r="G20" t="s">
        <v>41</v>
      </c>
      <c r="H20" s="31">
        <v>146.25</v>
      </c>
      <c r="I20" s="31"/>
      <c r="K20" s="32" t="s">
        <v>257</v>
      </c>
      <c r="L20" s="33">
        <v>146.25</v>
      </c>
      <c r="M20">
        <v>151.94</v>
      </c>
    </row>
    <row r="21" spans="1:13" ht="14">
      <c r="A21" t="s">
        <v>252</v>
      </c>
      <c r="B21" t="s">
        <v>147</v>
      </c>
      <c r="C21" s="26">
        <v>1</v>
      </c>
      <c r="F21" t="s">
        <v>258</v>
      </c>
      <c r="G21" t="s">
        <v>41</v>
      </c>
      <c r="H21" s="31">
        <v>157.5</v>
      </c>
      <c r="I21" s="31"/>
      <c r="K21" s="32" t="s">
        <v>258</v>
      </c>
      <c r="L21" s="33">
        <v>157.5</v>
      </c>
      <c r="M21">
        <v>163.19499999999999</v>
      </c>
    </row>
    <row r="22" spans="1:13" ht="14">
      <c r="A22" t="s">
        <v>252</v>
      </c>
      <c r="B22" t="s">
        <v>259</v>
      </c>
      <c r="C22" s="26">
        <v>1</v>
      </c>
      <c r="F22" t="s">
        <v>260</v>
      </c>
      <c r="G22" t="s">
        <v>41</v>
      </c>
      <c r="H22" s="31">
        <v>168.75</v>
      </c>
      <c r="I22" s="31"/>
      <c r="K22" s="32" t="s">
        <v>260</v>
      </c>
      <c r="L22" s="33">
        <v>168.75</v>
      </c>
      <c r="M22">
        <v>174.45</v>
      </c>
    </row>
    <row r="23" spans="1:13" ht="14">
      <c r="A23" t="s">
        <v>242</v>
      </c>
      <c r="B23" t="s">
        <v>261</v>
      </c>
      <c r="C23" s="26">
        <v>2</v>
      </c>
      <c r="F23" t="s">
        <v>41</v>
      </c>
      <c r="G23" t="s">
        <v>41</v>
      </c>
      <c r="H23" s="31">
        <v>180</v>
      </c>
      <c r="I23" s="31"/>
      <c r="K23" s="32" t="s">
        <v>41</v>
      </c>
      <c r="L23" s="33">
        <v>180</v>
      </c>
      <c r="M23">
        <v>185.70500000000001</v>
      </c>
    </row>
    <row r="24" spans="1:13" ht="14">
      <c r="A24" t="s">
        <v>242</v>
      </c>
      <c r="B24" t="s">
        <v>262</v>
      </c>
      <c r="C24" s="26">
        <v>2</v>
      </c>
      <c r="F24" t="s">
        <v>222</v>
      </c>
      <c r="G24" t="s">
        <v>41</v>
      </c>
      <c r="H24" s="31">
        <v>191.25</v>
      </c>
      <c r="I24" s="31"/>
      <c r="K24" s="32" t="s">
        <v>222</v>
      </c>
      <c r="L24" s="33">
        <v>191.25</v>
      </c>
      <c r="M24">
        <v>196.96</v>
      </c>
    </row>
    <row r="25" spans="1:13" ht="14">
      <c r="A25" t="s">
        <v>242</v>
      </c>
      <c r="B25" t="s">
        <v>263</v>
      </c>
      <c r="C25" s="26">
        <v>2</v>
      </c>
      <c r="F25" t="s">
        <v>264</v>
      </c>
      <c r="G25" t="s">
        <v>41</v>
      </c>
      <c r="H25" s="31">
        <v>202.5</v>
      </c>
      <c r="I25" s="31"/>
      <c r="K25" s="32" t="s">
        <v>264</v>
      </c>
      <c r="L25" s="33">
        <v>202.5</v>
      </c>
      <c r="M25">
        <v>208.215</v>
      </c>
    </row>
    <row r="26" spans="1:13" ht="14">
      <c r="A26" t="s">
        <v>242</v>
      </c>
      <c r="B26" t="s">
        <v>265</v>
      </c>
      <c r="C26" s="26">
        <v>2</v>
      </c>
      <c r="F26" t="s">
        <v>217</v>
      </c>
      <c r="G26" t="s">
        <v>41</v>
      </c>
      <c r="H26" s="31">
        <v>213.75</v>
      </c>
      <c r="I26" s="31"/>
      <c r="K26" s="32" t="s">
        <v>217</v>
      </c>
      <c r="L26" s="33">
        <v>213.75</v>
      </c>
      <c r="M26">
        <v>219.47</v>
      </c>
    </row>
    <row r="27" spans="1:13" ht="14">
      <c r="A27" t="s">
        <v>242</v>
      </c>
      <c r="B27" t="s">
        <v>266</v>
      </c>
      <c r="C27" s="26">
        <v>2</v>
      </c>
      <c r="F27" t="s">
        <v>164</v>
      </c>
      <c r="G27" t="s">
        <v>41</v>
      </c>
      <c r="H27" s="31">
        <v>225</v>
      </c>
      <c r="I27" s="31"/>
      <c r="K27" s="32" t="s">
        <v>164</v>
      </c>
      <c r="L27" s="33">
        <v>225</v>
      </c>
      <c r="M27">
        <v>230.72499999999999</v>
      </c>
    </row>
    <row r="28" spans="1:13" ht="14">
      <c r="A28" t="s">
        <v>242</v>
      </c>
      <c r="B28" t="s">
        <v>267</v>
      </c>
      <c r="C28" s="26">
        <v>2</v>
      </c>
      <c r="F28" t="s">
        <v>227</v>
      </c>
      <c r="G28" t="s">
        <v>42</v>
      </c>
      <c r="H28" s="31">
        <v>236.25</v>
      </c>
      <c r="I28" s="31"/>
      <c r="K28" s="32" t="s">
        <v>227</v>
      </c>
      <c r="L28" s="33">
        <v>236.25</v>
      </c>
      <c r="M28">
        <v>241.98</v>
      </c>
    </row>
    <row r="29" spans="1:13" ht="14">
      <c r="A29" t="s">
        <v>242</v>
      </c>
      <c r="B29" t="s">
        <v>268</v>
      </c>
      <c r="C29" s="26">
        <v>2</v>
      </c>
      <c r="F29" t="s">
        <v>204</v>
      </c>
      <c r="G29" t="s">
        <v>42</v>
      </c>
      <c r="H29" s="31">
        <v>247.5</v>
      </c>
      <c r="I29" s="31"/>
      <c r="K29" s="32" t="s">
        <v>204</v>
      </c>
      <c r="L29" s="33">
        <v>247.5</v>
      </c>
      <c r="M29">
        <v>253.23500000000001</v>
      </c>
    </row>
    <row r="30" spans="1:13" ht="14">
      <c r="A30" t="s">
        <v>242</v>
      </c>
      <c r="B30" t="s">
        <v>269</v>
      </c>
      <c r="C30" s="26">
        <v>2</v>
      </c>
      <c r="F30" t="s">
        <v>270</v>
      </c>
      <c r="G30" t="s">
        <v>42</v>
      </c>
      <c r="H30" s="31">
        <v>258.75</v>
      </c>
      <c r="I30" s="31"/>
      <c r="K30" s="32" t="s">
        <v>270</v>
      </c>
      <c r="L30" s="33">
        <v>258.75</v>
      </c>
      <c r="M30">
        <v>264.49</v>
      </c>
    </row>
    <row r="31" spans="1:13" ht="14">
      <c r="A31" t="s">
        <v>242</v>
      </c>
      <c r="B31" t="s">
        <v>271</v>
      </c>
      <c r="C31" s="26">
        <v>2</v>
      </c>
      <c r="F31" t="s">
        <v>42</v>
      </c>
      <c r="G31" t="s">
        <v>42</v>
      </c>
      <c r="H31" s="31">
        <v>270</v>
      </c>
      <c r="I31" s="31"/>
      <c r="K31" s="32" t="s">
        <v>42</v>
      </c>
      <c r="L31" s="33">
        <v>270</v>
      </c>
      <c r="M31">
        <v>275.745</v>
      </c>
    </row>
    <row r="32" spans="1:13" ht="14">
      <c r="A32" t="s">
        <v>242</v>
      </c>
      <c r="B32" t="s">
        <v>272</v>
      </c>
      <c r="C32" s="26">
        <v>2</v>
      </c>
      <c r="F32" t="s">
        <v>148</v>
      </c>
      <c r="G32" t="s">
        <v>42</v>
      </c>
      <c r="H32" s="31">
        <v>281.25</v>
      </c>
      <c r="I32" s="31"/>
      <c r="K32" s="32" t="s">
        <v>148</v>
      </c>
      <c r="L32" s="33">
        <v>281.25</v>
      </c>
      <c r="M32">
        <v>287</v>
      </c>
    </row>
    <row r="33" spans="1:13" ht="14">
      <c r="A33" t="s">
        <v>242</v>
      </c>
      <c r="B33" t="s">
        <v>273</v>
      </c>
      <c r="C33" s="26">
        <v>3</v>
      </c>
      <c r="F33" t="s">
        <v>145</v>
      </c>
      <c r="G33" t="s">
        <v>42</v>
      </c>
      <c r="H33" s="31">
        <v>292.5</v>
      </c>
      <c r="I33" s="31"/>
      <c r="K33" s="32" t="s">
        <v>145</v>
      </c>
      <c r="L33" s="33">
        <v>292.5</v>
      </c>
      <c r="M33">
        <v>298.255</v>
      </c>
    </row>
    <row r="34" spans="1:13" ht="14">
      <c r="A34" t="s">
        <v>242</v>
      </c>
      <c r="B34" t="s">
        <v>274</v>
      </c>
      <c r="C34" s="26">
        <v>3</v>
      </c>
      <c r="F34" t="s">
        <v>143</v>
      </c>
      <c r="G34" t="s">
        <v>42</v>
      </c>
      <c r="H34" s="31">
        <v>303.75</v>
      </c>
      <c r="I34" s="31"/>
      <c r="K34" s="32" t="s">
        <v>143</v>
      </c>
      <c r="L34" s="33">
        <v>303.75</v>
      </c>
      <c r="M34">
        <v>309.51</v>
      </c>
    </row>
    <row r="35" spans="1:13" ht="14">
      <c r="A35" t="s">
        <v>242</v>
      </c>
      <c r="B35" t="s">
        <v>275</v>
      </c>
      <c r="C35" s="26">
        <v>3</v>
      </c>
      <c r="F35" t="s">
        <v>144</v>
      </c>
      <c r="G35" t="s">
        <v>42</v>
      </c>
      <c r="H35" s="31">
        <v>315</v>
      </c>
      <c r="I35" s="31"/>
      <c r="K35" s="32" t="s">
        <v>144</v>
      </c>
      <c r="L35" s="33">
        <v>315</v>
      </c>
      <c r="M35">
        <v>320.76499999999999</v>
      </c>
    </row>
    <row r="36" spans="1:13" ht="14">
      <c r="A36" t="s">
        <v>242</v>
      </c>
      <c r="B36" t="s">
        <v>276</v>
      </c>
      <c r="C36" s="26">
        <v>3</v>
      </c>
      <c r="F36" t="s">
        <v>142</v>
      </c>
      <c r="G36" t="s">
        <v>39</v>
      </c>
      <c r="H36" s="31">
        <v>326.25</v>
      </c>
      <c r="I36" s="31"/>
      <c r="K36" s="32" t="s">
        <v>142</v>
      </c>
      <c r="L36" s="33">
        <v>326.25</v>
      </c>
      <c r="M36">
        <v>332.02</v>
      </c>
    </row>
    <row r="37" spans="1:13" ht="14">
      <c r="A37" t="s">
        <v>242</v>
      </c>
      <c r="B37" t="s">
        <v>277</v>
      </c>
      <c r="C37" s="26">
        <v>3</v>
      </c>
      <c r="F37" t="s">
        <v>152</v>
      </c>
      <c r="G37" t="s">
        <v>39</v>
      </c>
      <c r="H37" s="31">
        <v>337.5</v>
      </c>
      <c r="I37" s="31"/>
      <c r="K37" s="32" t="s">
        <v>152</v>
      </c>
      <c r="L37" s="33">
        <v>337.5</v>
      </c>
      <c r="M37">
        <v>343.27499999999998</v>
      </c>
    </row>
    <row r="38" spans="1:13" ht="14">
      <c r="A38" t="s">
        <v>242</v>
      </c>
      <c r="B38" t="s">
        <v>278</v>
      </c>
      <c r="C38" s="26">
        <v>3</v>
      </c>
      <c r="F38" t="s">
        <v>151</v>
      </c>
      <c r="G38" t="s">
        <v>39</v>
      </c>
      <c r="H38" s="31">
        <v>348.75</v>
      </c>
      <c r="I38" s="31"/>
      <c r="K38" s="32" t="s">
        <v>151</v>
      </c>
      <c r="L38" s="33">
        <v>348.75</v>
      </c>
      <c r="M38">
        <v>354.53</v>
      </c>
    </row>
    <row r="39" spans="1:13" ht="14">
      <c r="A39" t="s">
        <v>252</v>
      </c>
      <c r="B39" t="s">
        <v>279</v>
      </c>
      <c r="C39" s="26">
        <v>3</v>
      </c>
      <c r="F39" t="s">
        <v>226</v>
      </c>
      <c r="G39">
        <v>0</v>
      </c>
      <c r="H39" s="31">
        <v>999</v>
      </c>
      <c r="I39" s="31"/>
      <c r="K39" s="32" t="s">
        <v>39</v>
      </c>
      <c r="L39" s="33">
        <v>360</v>
      </c>
      <c r="M39">
        <v>365.78500000000003</v>
      </c>
    </row>
    <row r="40" spans="1:13" ht="14">
      <c r="A40" t="s">
        <v>252</v>
      </c>
      <c r="B40" t="s">
        <v>280</v>
      </c>
      <c r="C40" s="26">
        <v>3</v>
      </c>
      <c r="F40" t="s">
        <v>281</v>
      </c>
      <c r="G40">
        <v>0</v>
      </c>
      <c r="H40" s="31">
        <v>9999</v>
      </c>
      <c r="I40" s="31"/>
      <c r="K40" s="32" t="s">
        <v>157</v>
      </c>
      <c r="L40" s="33">
        <v>371.25</v>
      </c>
      <c r="M40">
        <v>377.04</v>
      </c>
    </row>
    <row r="41" spans="1:13" ht="14">
      <c r="A41" t="s">
        <v>252</v>
      </c>
      <c r="B41" t="s">
        <v>282</v>
      </c>
      <c r="C41" s="26">
        <v>3</v>
      </c>
      <c r="K41" s="32" t="s">
        <v>150</v>
      </c>
      <c r="L41" s="33">
        <v>382.5</v>
      </c>
      <c r="M41">
        <v>388.29500000000002</v>
      </c>
    </row>
    <row r="42" spans="1:13" ht="14">
      <c r="A42" t="s">
        <v>252</v>
      </c>
      <c r="B42" t="s">
        <v>283</v>
      </c>
      <c r="C42" s="26">
        <v>3</v>
      </c>
      <c r="K42" s="32" t="s">
        <v>146</v>
      </c>
      <c r="L42" s="33">
        <v>393.75</v>
      </c>
      <c r="M42">
        <v>399.55</v>
      </c>
    </row>
    <row r="43" spans="1:13" ht="14">
      <c r="A43" t="s">
        <v>252</v>
      </c>
      <c r="B43" t="s">
        <v>284</v>
      </c>
      <c r="C43" s="26">
        <v>3</v>
      </c>
      <c r="K43" s="32" t="s">
        <v>155</v>
      </c>
      <c r="L43" s="33">
        <v>405</v>
      </c>
      <c r="M43">
        <v>410.80500000000001</v>
      </c>
    </row>
    <row r="44" spans="1:13" ht="14">
      <c r="A44" t="s">
        <v>242</v>
      </c>
      <c r="B44" t="s">
        <v>285</v>
      </c>
      <c r="C44" s="26">
        <v>3</v>
      </c>
      <c r="K44" s="32" t="s">
        <v>248</v>
      </c>
      <c r="L44" s="33">
        <v>416.25</v>
      </c>
      <c r="M44">
        <v>422.06</v>
      </c>
    </row>
    <row r="45" spans="1:13">
      <c r="A45" t="s">
        <v>242</v>
      </c>
      <c r="B45" t="s">
        <v>286</v>
      </c>
      <c r="C45" s="26">
        <v>3</v>
      </c>
    </row>
    <row r="46" spans="1:13">
      <c r="A46" t="s">
        <v>242</v>
      </c>
      <c r="B46" t="s">
        <v>287</v>
      </c>
      <c r="C46" s="26">
        <v>3</v>
      </c>
    </row>
    <row r="47" spans="1:13">
      <c r="A47" t="s">
        <v>242</v>
      </c>
      <c r="B47" t="s">
        <v>288</v>
      </c>
      <c r="C47" s="26">
        <v>3</v>
      </c>
    </row>
    <row r="48" spans="1:13">
      <c r="A48" t="s">
        <v>242</v>
      </c>
      <c r="B48" t="s">
        <v>289</v>
      </c>
      <c r="C48" s="26">
        <v>3</v>
      </c>
    </row>
    <row r="49" spans="1:3">
      <c r="A49" t="s">
        <v>242</v>
      </c>
      <c r="B49" t="s">
        <v>290</v>
      </c>
      <c r="C49" s="26">
        <v>3</v>
      </c>
    </row>
    <row r="50" spans="1:3">
      <c r="A50" t="s">
        <v>252</v>
      </c>
      <c r="B50" t="s">
        <v>291</v>
      </c>
      <c r="C50" s="26">
        <v>3</v>
      </c>
    </row>
    <row r="51" spans="1:3">
      <c r="A51" t="s">
        <v>252</v>
      </c>
      <c r="B51" t="s">
        <v>292</v>
      </c>
      <c r="C51" s="26">
        <v>3</v>
      </c>
    </row>
    <row r="52" spans="1:3">
      <c r="A52" t="s">
        <v>252</v>
      </c>
      <c r="B52" t="s">
        <v>293</v>
      </c>
      <c r="C52" s="26">
        <v>3</v>
      </c>
    </row>
    <row r="53" spans="1:3">
      <c r="A53" t="s">
        <v>252</v>
      </c>
      <c r="B53" t="s">
        <v>294</v>
      </c>
      <c r="C53" s="26">
        <v>3</v>
      </c>
    </row>
    <row r="54" spans="1:3">
      <c r="A54" t="s">
        <v>252</v>
      </c>
      <c r="B54" t="s">
        <v>295</v>
      </c>
      <c r="C54" s="26">
        <v>3</v>
      </c>
    </row>
    <row r="55" spans="1:3">
      <c r="A55" t="s">
        <v>242</v>
      </c>
      <c r="B55" t="s">
        <v>296</v>
      </c>
      <c r="C55" s="26">
        <v>4</v>
      </c>
    </row>
    <row r="56" spans="1:3">
      <c r="A56" t="s">
        <v>242</v>
      </c>
      <c r="B56" t="s">
        <v>297</v>
      </c>
      <c r="C56" s="26">
        <v>4</v>
      </c>
    </row>
    <row r="57" spans="1:3">
      <c r="A57" t="s">
        <v>242</v>
      </c>
      <c r="B57" t="s">
        <v>170</v>
      </c>
      <c r="C57" s="26">
        <v>4</v>
      </c>
    </row>
    <row r="58" spans="1:3">
      <c r="A58" t="s">
        <v>242</v>
      </c>
      <c r="B58" t="s">
        <v>298</v>
      </c>
      <c r="C58" s="26">
        <v>4</v>
      </c>
    </row>
    <row r="59" spans="1:3">
      <c r="A59" t="s">
        <v>242</v>
      </c>
      <c r="B59" t="s">
        <v>299</v>
      </c>
      <c r="C59" s="26">
        <v>4</v>
      </c>
    </row>
    <row r="60" spans="1:3">
      <c r="A60" t="s">
        <v>252</v>
      </c>
      <c r="B60" t="s">
        <v>300</v>
      </c>
      <c r="C60" s="26">
        <v>4</v>
      </c>
    </row>
    <row r="61" spans="1:3">
      <c r="A61" t="s">
        <v>301</v>
      </c>
      <c r="B61" t="s">
        <v>175</v>
      </c>
      <c r="C61" s="26">
        <v>4</v>
      </c>
    </row>
    <row r="62" spans="1:3">
      <c r="A62" t="s">
        <v>242</v>
      </c>
      <c r="B62" t="s">
        <v>302</v>
      </c>
      <c r="C62" s="26">
        <v>4</v>
      </c>
    </row>
    <row r="63" spans="1:3">
      <c r="A63" t="s">
        <v>252</v>
      </c>
      <c r="B63" t="s">
        <v>303</v>
      </c>
      <c r="C63" s="26">
        <v>4</v>
      </c>
    </row>
    <row r="64" spans="1:3">
      <c r="A64" t="s">
        <v>242</v>
      </c>
      <c r="B64" t="s">
        <v>304</v>
      </c>
      <c r="C64" s="26">
        <v>4</v>
      </c>
    </row>
    <row r="65" spans="1:3">
      <c r="A65" t="s">
        <v>242</v>
      </c>
      <c r="B65" t="s">
        <v>305</v>
      </c>
      <c r="C65" s="26">
        <v>4</v>
      </c>
    </row>
    <row r="66" spans="1:3">
      <c r="A66" t="s">
        <v>242</v>
      </c>
      <c r="B66" t="s">
        <v>306</v>
      </c>
      <c r="C66" s="26">
        <v>4</v>
      </c>
    </row>
    <row r="67" spans="1:3">
      <c r="A67" t="s">
        <v>242</v>
      </c>
      <c r="B67" t="s">
        <v>307</v>
      </c>
      <c r="C67" s="26">
        <v>4</v>
      </c>
    </row>
    <row r="68" spans="1:3">
      <c r="A68" t="s">
        <v>242</v>
      </c>
      <c r="B68" t="s">
        <v>308</v>
      </c>
      <c r="C68" s="26">
        <v>4</v>
      </c>
    </row>
    <row r="69" spans="1:3">
      <c r="A69" t="s">
        <v>252</v>
      </c>
      <c r="B69" t="s">
        <v>309</v>
      </c>
      <c r="C69" s="26">
        <v>4</v>
      </c>
    </row>
    <row r="70" spans="1:3">
      <c r="A70" t="s">
        <v>301</v>
      </c>
      <c r="B70" t="s">
        <v>172</v>
      </c>
      <c r="C70" s="26">
        <v>4</v>
      </c>
    </row>
    <row r="71" spans="1:3">
      <c r="A71" t="s">
        <v>242</v>
      </c>
      <c r="B71" t="s">
        <v>166</v>
      </c>
      <c r="C71" s="26">
        <v>4</v>
      </c>
    </row>
    <row r="72" spans="1:3">
      <c r="A72" t="s">
        <v>252</v>
      </c>
      <c r="B72" t="s">
        <v>310</v>
      </c>
      <c r="C72" s="26">
        <v>4</v>
      </c>
    </row>
    <row r="73" spans="1:3">
      <c r="A73" t="s">
        <v>242</v>
      </c>
      <c r="B73" t="s">
        <v>311</v>
      </c>
      <c r="C73" s="26">
        <v>5</v>
      </c>
    </row>
    <row r="74" spans="1:3">
      <c r="A74" t="s">
        <v>242</v>
      </c>
      <c r="B74" t="s">
        <v>312</v>
      </c>
      <c r="C74" s="26">
        <v>5</v>
      </c>
    </row>
    <row r="75" spans="1:3">
      <c r="A75" t="s">
        <v>242</v>
      </c>
      <c r="B75" t="s">
        <v>313</v>
      </c>
      <c r="C75" s="26">
        <v>5</v>
      </c>
    </row>
    <row r="76" spans="1:3">
      <c r="A76" t="s">
        <v>242</v>
      </c>
      <c r="B76" t="s">
        <v>314</v>
      </c>
      <c r="C76" s="26">
        <v>5</v>
      </c>
    </row>
    <row r="77" spans="1:3">
      <c r="A77" t="s">
        <v>242</v>
      </c>
      <c r="B77" t="s">
        <v>169</v>
      </c>
      <c r="C77" s="26">
        <v>5</v>
      </c>
    </row>
    <row r="78" spans="1:3">
      <c r="A78" t="s">
        <v>242</v>
      </c>
      <c r="B78" t="s">
        <v>315</v>
      </c>
      <c r="C78" s="26">
        <v>5</v>
      </c>
    </row>
    <row r="79" spans="1:3">
      <c r="A79" t="s">
        <v>242</v>
      </c>
      <c r="B79" t="s">
        <v>316</v>
      </c>
      <c r="C79" s="26">
        <v>5</v>
      </c>
    </row>
    <row r="80" spans="1:3">
      <c r="A80" t="s">
        <v>242</v>
      </c>
      <c r="B80" t="s">
        <v>317</v>
      </c>
      <c r="C80" s="26">
        <v>5</v>
      </c>
    </row>
    <row r="81" spans="1:3">
      <c r="A81" t="s">
        <v>242</v>
      </c>
      <c r="B81" t="s">
        <v>318</v>
      </c>
      <c r="C81" s="26">
        <v>5</v>
      </c>
    </row>
    <row r="82" spans="1:3">
      <c r="A82" t="s">
        <v>242</v>
      </c>
      <c r="B82" t="s">
        <v>319</v>
      </c>
      <c r="C82" s="26">
        <v>5</v>
      </c>
    </row>
    <row r="83" spans="1:3">
      <c r="A83" t="s">
        <v>242</v>
      </c>
      <c r="B83" t="s">
        <v>320</v>
      </c>
      <c r="C83" s="26">
        <v>5</v>
      </c>
    </row>
    <row r="84" spans="1:3">
      <c r="A84" t="s">
        <v>252</v>
      </c>
      <c r="B84" t="s">
        <v>321</v>
      </c>
      <c r="C84" s="26">
        <v>5</v>
      </c>
    </row>
    <row r="85" spans="1:3">
      <c r="A85" t="s">
        <v>252</v>
      </c>
      <c r="B85" t="s">
        <v>322</v>
      </c>
      <c r="C85" s="26">
        <v>5</v>
      </c>
    </row>
    <row r="86" spans="1:3">
      <c r="A86" t="s">
        <v>242</v>
      </c>
      <c r="B86" t="s">
        <v>323</v>
      </c>
      <c r="C86" s="26">
        <v>5</v>
      </c>
    </row>
    <row r="87" spans="1:3">
      <c r="A87" t="s">
        <v>242</v>
      </c>
      <c r="B87" t="s">
        <v>324</v>
      </c>
      <c r="C87" s="26">
        <v>5</v>
      </c>
    </row>
    <row r="88" spans="1:3">
      <c r="A88" t="s">
        <v>242</v>
      </c>
      <c r="B88" t="s">
        <v>325</v>
      </c>
      <c r="C88" s="26">
        <v>5</v>
      </c>
    </row>
    <row r="89" spans="1:3">
      <c r="A89" t="s">
        <v>242</v>
      </c>
      <c r="B89" t="s">
        <v>326</v>
      </c>
      <c r="C89" s="26">
        <v>5</v>
      </c>
    </row>
    <row r="90" spans="1:3">
      <c r="A90" t="s">
        <v>242</v>
      </c>
      <c r="B90" t="s">
        <v>171</v>
      </c>
      <c r="C90" s="26">
        <v>5</v>
      </c>
    </row>
    <row r="91" spans="1:3">
      <c r="A91" t="s">
        <v>242</v>
      </c>
      <c r="B91" t="s">
        <v>327</v>
      </c>
      <c r="C91" s="26">
        <v>5</v>
      </c>
    </row>
    <row r="92" spans="1:3">
      <c r="A92" t="s">
        <v>242</v>
      </c>
      <c r="B92" t="s">
        <v>328</v>
      </c>
      <c r="C92" s="26">
        <v>5</v>
      </c>
    </row>
    <row r="93" spans="1:3">
      <c r="A93" t="s">
        <v>242</v>
      </c>
      <c r="B93" t="s">
        <v>329</v>
      </c>
      <c r="C93" s="26">
        <v>5</v>
      </c>
    </row>
    <row r="94" spans="1:3">
      <c r="A94" t="s">
        <v>242</v>
      </c>
      <c r="B94" t="s">
        <v>330</v>
      </c>
      <c r="C94" s="26">
        <v>5</v>
      </c>
    </row>
    <row r="95" spans="1:3">
      <c r="A95" t="s">
        <v>242</v>
      </c>
      <c r="B95" t="s">
        <v>331</v>
      </c>
      <c r="C95" s="26">
        <v>5</v>
      </c>
    </row>
    <row r="96" spans="1:3">
      <c r="A96" t="s">
        <v>242</v>
      </c>
      <c r="B96" t="s">
        <v>332</v>
      </c>
      <c r="C96" s="26">
        <v>5</v>
      </c>
    </row>
    <row r="97" spans="1:3">
      <c r="A97" t="s">
        <v>252</v>
      </c>
      <c r="B97" t="s">
        <v>333</v>
      </c>
      <c r="C97" s="26">
        <v>5</v>
      </c>
    </row>
    <row r="98" spans="1:3">
      <c r="A98" t="s">
        <v>252</v>
      </c>
      <c r="B98" t="s">
        <v>334</v>
      </c>
      <c r="C98" s="26">
        <v>5</v>
      </c>
    </row>
    <row r="99" spans="1:3">
      <c r="A99" t="s">
        <v>242</v>
      </c>
      <c r="B99" t="s">
        <v>335</v>
      </c>
      <c r="C99" s="26">
        <v>6</v>
      </c>
    </row>
    <row r="100" spans="1:3">
      <c r="A100" t="s">
        <v>242</v>
      </c>
      <c r="B100" t="s">
        <v>336</v>
      </c>
      <c r="C100" s="26">
        <v>6</v>
      </c>
    </row>
    <row r="101" spans="1:3">
      <c r="A101" t="s">
        <v>242</v>
      </c>
      <c r="B101" t="s">
        <v>337</v>
      </c>
      <c r="C101" s="26">
        <v>6</v>
      </c>
    </row>
    <row r="102" spans="1:3">
      <c r="A102" t="s">
        <v>242</v>
      </c>
      <c r="B102" t="s">
        <v>338</v>
      </c>
      <c r="C102" s="26">
        <v>6</v>
      </c>
    </row>
    <row r="103" spans="1:3">
      <c r="A103" t="s">
        <v>242</v>
      </c>
      <c r="B103" t="s">
        <v>339</v>
      </c>
      <c r="C103" s="26">
        <v>6</v>
      </c>
    </row>
    <row r="104" spans="1:3">
      <c r="A104" t="s">
        <v>242</v>
      </c>
      <c r="B104" t="s">
        <v>340</v>
      </c>
      <c r="C104" s="26">
        <v>6</v>
      </c>
    </row>
    <row r="105" spans="1:3">
      <c r="A105" t="s">
        <v>242</v>
      </c>
      <c r="B105" t="s">
        <v>341</v>
      </c>
      <c r="C105" s="26">
        <v>6</v>
      </c>
    </row>
    <row r="106" spans="1:3">
      <c r="A106" t="s">
        <v>242</v>
      </c>
      <c r="B106" t="s">
        <v>342</v>
      </c>
      <c r="C106" s="26">
        <v>6</v>
      </c>
    </row>
    <row r="107" spans="1:3">
      <c r="A107" t="s">
        <v>242</v>
      </c>
      <c r="B107" t="s">
        <v>343</v>
      </c>
      <c r="C107" s="26">
        <v>6</v>
      </c>
    </row>
    <row r="108" spans="1:3">
      <c r="A108" t="s">
        <v>242</v>
      </c>
      <c r="B108" t="s">
        <v>344</v>
      </c>
      <c r="C108" s="26">
        <v>6</v>
      </c>
    </row>
    <row r="109" spans="1:3">
      <c r="A109" t="s">
        <v>242</v>
      </c>
      <c r="B109" t="s">
        <v>345</v>
      </c>
      <c r="C109" s="26">
        <v>6</v>
      </c>
    </row>
    <row r="110" spans="1:3">
      <c r="A110" t="s">
        <v>242</v>
      </c>
      <c r="B110" t="s">
        <v>346</v>
      </c>
      <c r="C110" s="26">
        <v>6</v>
      </c>
    </row>
    <row r="111" spans="1:3">
      <c r="A111" t="s">
        <v>242</v>
      </c>
      <c r="B111" t="s">
        <v>347</v>
      </c>
      <c r="C111" s="26">
        <v>6</v>
      </c>
    </row>
    <row r="112" spans="1:3">
      <c r="A112" t="s">
        <v>242</v>
      </c>
      <c r="B112" t="s">
        <v>348</v>
      </c>
      <c r="C112" s="26">
        <v>6</v>
      </c>
    </row>
    <row r="113" spans="1:3">
      <c r="A113" t="s">
        <v>242</v>
      </c>
      <c r="B113" t="s">
        <v>349</v>
      </c>
      <c r="C113" s="26">
        <v>6</v>
      </c>
    </row>
    <row r="114" spans="1:3">
      <c r="A114" t="s">
        <v>242</v>
      </c>
      <c r="B114" t="s">
        <v>350</v>
      </c>
      <c r="C114" s="26">
        <v>6</v>
      </c>
    </row>
    <row r="115" spans="1:3">
      <c r="A115" t="s">
        <v>242</v>
      </c>
      <c r="B115" t="s">
        <v>351</v>
      </c>
      <c r="C115" s="26">
        <v>6</v>
      </c>
    </row>
    <row r="116" spans="1:3">
      <c r="A116" t="s">
        <v>242</v>
      </c>
      <c r="B116" t="s">
        <v>352</v>
      </c>
      <c r="C116" s="26">
        <v>6</v>
      </c>
    </row>
    <row r="117" spans="1:3">
      <c r="A117" t="s">
        <v>252</v>
      </c>
      <c r="B117" t="s">
        <v>353</v>
      </c>
      <c r="C117" s="26">
        <v>7</v>
      </c>
    </row>
    <row r="118" spans="1:3">
      <c r="A118" t="s">
        <v>242</v>
      </c>
      <c r="B118" t="s">
        <v>354</v>
      </c>
      <c r="C118" s="26">
        <v>7</v>
      </c>
    </row>
    <row r="119" spans="1:3">
      <c r="A119" t="s">
        <v>242</v>
      </c>
      <c r="B119" t="s">
        <v>355</v>
      </c>
      <c r="C119" s="26">
        <v>7</v>
      </c>
    </row>
    <row r="120" spans="1:3">
      <c r="A120" t="s">
        <v>242</v>
      </c>
      <c r="B120" t="s">
        <v>356</v>
      </c>
      <c r="C120" s="26">
        <v>7</v>
      </c>
    </row>
    <row r="121" spans="1:3">
      <c r="A121" t="s">
        <v>252</v>
      </c>
      <c r="B121" t="s">
        <v>357</v>
      </c>
      <c r="C121" s="26">
        <v>7</v>
      </c>
    </row>
    <row r="122" spans="1:3">
      <c r="A122" t="s">
        <v>252</v>
      </c>
      <c r="B122" t="s">
        <v>358</v>
      </c>
      <c r="C122" s="26">
        <v>7</v>
      </c>
    </row>
    <row r="123" spans="1:3">
      <c r="A123" t="s">
        <v>242</v>
      </c>
      <c r="B123" t="s">
        <v>359</v>
      </c>
      <c r="C123" s="26">
        <v>7</v>
      </c>
    </row>
    <row r="124" spans="1:3">
      <c r="A124" t="s">
        <v>242</v>
      </c>
      <c r="B124" t="s">
        <v>360</v>
      </c>
      <c r="C124" s="26">
        <v>7</v>
      </c>
    </row>
    <row r="125" spans="1:3">
      <c r="A125" t="s">
        <v>242</v>
      </c>
      <c r="B125" t="s">
        <v>361</v>
      </c>
      <c r="C125" s="26">
        <v>7</v>
      </c>
    </row>
    <row r="126" spans="1:3">
      <c r="A126" t="s">
        <v>252</v>
      </c>
      <c r="B126" t="s">
        <v>362</v>
      </c>
      <c r="C126" s="26">
        <v>7</v>
      </c>
    </row>
    <row r="127" spans="1:3">
      <c r="A127" t="s">
        <v>242</v>
      </c>
      <c r="B127" t="s">
        <v>165</v>
      </c>
      <c r="C127" s="26">
        <v>8</v>
      </c>
    </row>
    <row r="128" spans="1:3">
      <c r="A128" t="s">
        <v>242</v>
      </c>
      <c r="B128" t="s">
        <v>363</v>
      </c>
      <c r="C128" s="26">
        <v>8</v>
      </c>
    </row>
    <row r="129" spans="1:3">
      <c r="A129" t="s">
        <v>242</v>
      </c>
      <c r="B129" t="s">
        <v>364</v>
      </c>
      <c r="C129" s="26">
        <v>8</v>
      </c>
    </row>
    <row r="130" spans="1:3">
      <c r="A130" t="s">
        <v>242</v>
      </c>
      <c r="B130" t="s">
        <v>365</v>
      </c>
      <c r="C130" s="26">
        <v>8</v>
      </c>
    </row>
    <row r="131" spans="1:3">
      <c r="A131" t="s">
        <v>242</v>
      </c>
      <c r="B131" t="s">
        <v>366</v>
      </c>
      <c r="C131" s="26">
        <v>9</v>
      </c>
    </row>
    <row r="132" spans="1:3">
      <c r="A132" t="s">
        <v>242</v>
      </c>
      <c r="B132" t="s">
        <v>367</v>
      </c>
      <c r="C132" s="26">
        <v>9</v>
      </c>
    </row>
    <row r="133" spans="1:3">
      <c r="A133" t="s">
        <v>242</v>
      </c>
      <c r="B133" t="s">
        <v>167</v>
      </c>
      <c r="C133" s="26">
        <v>9</v>
      </c>
    </row>
    <row r="134" spans="1:3">
      <c r="A134" t="s">
        <v>242</v>
      </c>
      <c r="B134" t="s">
        <v>368</v>
      </c>
      <c r="C134" s="26">
        <v>9</v>
      </c>
    </row>
    <row r="135" spans="1:3">
      <c r="A135" t="s">
        <v>242</v>
      </c>
      <c r="B135" t="s">
        <v>369</v>
      </c>
      <c r="C135" s="26">
        <v>9</v>
      </c>
    </row>
    <row r="136" spans="1:3">
      <c r="A136" t="s">
        <v>242</v>
      </c>
      <c r="B136" t="s">
        <v>370</v>
      </c>
      <c r="C136" s="26">
        <v>9</v>
      </c>
    </row>
    <row r="137" spans="1:3">
      <c r="A137" t="s">
        <v>242</v>
      </c>
      <c r="B137" t="s">
        <v>371</v>
      </c>
      <c r="C137" s="26">
        <v>9</v>
      </c>
    </row>
    <row r="138" spans="1:3">
      <c r="A138" t="s">
        <v>242</v>
      </c>
      <c r="B138" t="s">
        <v>372</v>
      </c>
      <c r="C138" s="26">
        <v>9</v>
      </c>
    </row>
    <row r="139" spans="1:3">
      <c r="A139" t="s">
        <v>242</v>
      </c>
      <c r="B139" t="s">
        <v>373</v>
      </c>
      <c r="C139" s="26">
        <v>10</v>
      </c>
    </row>
    <row r="140" spans="1:3">
      <c r="A140" t="s">
        <v>242</v>
      </c>
      <c r="B140" t="s">
        <v>374</v>
      </c>
      <c r="C140" s="26">
        <v>10</v>
      </c>
    </row>
    <row r="141" spans="1:3">
      <c r="A141" t="s">
        <v>242</v>
      </c>
      <c r="B141" t="s">
        <v>375</v>
      </c>
      <c r="C141" s="26">
        <v>10</v>
      </c>
    </row>
    <row r="142" spans="1:3">
      <c r="A142" t="s">
        <v>252</v>
      </c>
      <c r="B142" t="s">
        <v>376</v>
      </c>
      <c r="C142" s="26">
        <v>10</v>
      </c>
    </row>
    <row r="143" spans="1:3">
      <c r="A143" t="s">
        <v>252</v>
      </c>
      <c r="B143" t="s">
        <v>377</v>
      </c>
      <c r="C143" s="26">
        <v>10</v>
      </c>
    </row>
    <row r="144" spans="1:3">
      <c r="A144" t="s">
        <v>242</v>
      </c>
      <c r="B144" t="s">
        <v>378</v>
      </c>
      <c r="C144" s="26">
        <v>10</v>
      </c>
    </row>
    <row r="145" spans="1:3">
      <c r="A145" t="s">
        <v>242</v>
      </c>
      <c r="B145" t="s">
        <v>379</v>
      </c>
      <c r="C145" s="26">
        <v>10</v>
      </c>
    </row>
    <row r="146" spans="1:3">
      <c r="A146" t="s">
        <v>242</v>
      </c>
      <c r="B146" t="s">
        <v>380</v>
      </c>
      <c r="C146" s="26">
        <v>10</v>
      </c>
    </row>
    <row r="147" spans="1:3">
      <c r="A147" t="s">
        <v>252</v>
      </c>
      <c r="B147" t="s">
        <v>381</v>
      </c>
      <c r="C147" s="26">
        <v>10</v>
      </c>
    </row>
    <row r="148" spans="1:3">
      <c r="A148" t="s">
        <v>252</v>
      </c>
      <c r="B148" t="s">
        <v>382</v>
      </c>
      <c r="C148" s="26">
        <v>10</v>
      </c>
    </row>
    <row r="149" spans="1:3">
      <c r="A149" t="s">
        <v>242</v>
      </c>
      <c r="B149" t="s">
        <v>383</v>
      </c>
      <c r="C149" s="26">
        <v>11</v>
      </c>
    </row>
    <row r="150" spans="1:3">
      <c r="A150" t="s">
        <v>242</v>
      </c>
      <c r="B150" t="s">
        <v>384</v>
      </c>
      <c r="C150" s="26">
        <v>11</v>
      </c>
    </row>
    <row r="151" spans="1:3">
      <c r="A151" t="s">
        <v>242</v>
      </c>
      <c r="B151" t="s">
        <v>385</v>
      </c>
      <c r="C151" s="26">
        <v>11</v>
      </c>
    </row>
    <row r="152" spans="1:3">
      <c r="A152" t="s">
        <v>252</v>
      </c>
      <c r="B152" t="s">
        <v>386</v>
      </c>
      <c r="C152" s="26">
        <v>11</v>
      </c>
    </row>
    <row r="153" spans="1:3">
      <c r="A153" t="s">
        <v>242</v>
      </c>
      <c r="B153" t="s">
        <v>387</v>
      </c>
      <c r="C153" s="26">
        <v>11</v>
      </c>
    </row>
    <row r="154" spans="1:3">
      <c r="A154" t="s">
        <v>242</v>
      </c>
      <c r="B154" t="s">
        <v>388</v>
      </c>
      <c r="C154" s="26">
        <v>11</v>
      </c>
    </row>
    <row r="155" spans="1:3">
      <c r="A155" t="s">
        <v>242</v>
      </c>
      <c r="B155" t="s">
        <v>389</v>
      </c>
      <c r="C155" s="26">
        <v>11</v>
      </c>
    </row>
    <row r="156" spans="1:3">
      <c r="A156" t="s">
        <v>252</v>
      </c>
      <c r="B156" t="s">
        <v>390</v>
      </c>
      <c r="C156" s="26">
        <v>11</v>
      </c>
    </row>
    <row r="157" spans="1:3">
      <c r="A157" t="s">
        <v>242</v>
      </c>
      <c r="B157" t="s">
        <v>391</v>
      </c>
      <c r="C157" s="26">
        <v>12</v>
      </c>
    </row>
    <row r="158" spans="1:3">
      <c r="A158" t="s">
        <v>242</v>
      </c>
      <c r="B158" t="s">
        <v>392</v>
      </c>
      <c r="C158" s="26">
        <v>12</v>
      </c>
    </row>
    <row r="159" spans="1:3">
      <c r="A159" t="s">
        <v>242</v>
      </c>
      <c r="B159" t="s">
        <v>393</v>
      </c>
      <c r="C159" s="26">
        <v>12</v>
      </c>
    </row>
    <row r="160" spans="1:3">
      <c r="A160" t="s">
        <v>242</v>
      </c>
      <c r="B160" t="s">
        <v>394</v>
      </c>
      <c r="C160" s="26">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78" workbookViewId="0">
      <selection activeCell="S207" sqref="S207"/>
    </sheetView>
  </sheetViews>
  <sheetFormatPr baseColWidth="10" defaultColWidth="8.83203125" defaultRowHeight="12" x14ac:dyDescent="0"/>
  <cols>
    <col min="3" max="11" width="9.1640625" hidden="1" customWidth="1"/>
    <col min="14" max="16" width="9.1640625" hidden="1" customWidth="1"/>
  </cols>
  <sheetData>
    <row r="1" spans="1:24">
      <c r="A1" s="36"/>
      <c r="B1" s="37" t="s">
        <v>417</v>
      </c>
      <c r="C1" s="38"/>
      <c r="D1" s="38"/>
      <c r="E1" s="38"/>
      <c r="F1" s="38"/>
      <c r="G1" s="38"/>
      <c r="H1" s="38"/>
      <c r="I1" s="38"/>
      <c r="J1" s="38"/>
      <c r="K1" s="38"/>
      <c r="L1" s="36"/>
      <c r="M1" s="37" t="s">
        <v>417</v>
      </c>
      <c r="N1" s="36" t="s">
        <v>418</v>
      </c>
      <c r="O1" s="36" t="s">
        <v>418</v>
      </c>
      <c r="P1" s="36" t="s">
        <v>418</v>
      </c>
      <c r="Q1" s="39"/>
      <c r="R1" s="39"/>
      <c r="S1" s="39"/>
      <c r="T1" s="39"/>
      <c r="U1" s="39"/>
      <c r="V1" s="39"/>
      <c r="W1" s="39"/>
      <c r="X1" s="40"/>
    </row>
    <row r="2" spans="1:24">
      <c r="A2" s="36"/>
      <c r="B2" s="37" t="s">
        <v>419</v>
      </c>
      <c r="C2" s="38"/>
      <c r="D2" s="38"/>
      <c r="E2" s="38"/>
      <c r="F2" s="38"/>
      <c r="G2" s="38"/>
      <c r="H2" s="38"/>
      <c r="I2" s="38"/>
      <c r="J2" s="38"/>
      <c r="K2" s="38"/>
      <c r="L2" s="36"/>
      <c r="M2" s="37" t="s">
        <v>420</v>
      </c>
      <c r="N2" s="36"/>
      <c r="O2" s="36"/>
      <c r="P2" s="36"/>
      <c r="Q2" s="39"/>
      <c r="R2" s="39"/>
      <c r="S2" s="39"/>
      <c r="T2" s="39"/>
      <c r="U2" s="39"/>
      <c r="V2" s="39"/>
      <c r="W2" s="39"/>
      <c r="X2" s="41"/>
    </row>
    <row r="3" spans="1:24">
      <c r="A3" s="36"/>
      <c r="B3" s="37" t="s">
        <v>421</v>
      </c>
      <c r="C3" s="38"/>
      <c r="D3" s="38"/>
      <c r="E3" s="38"/>
      <c r="F3" s="38"/>
      <c r="G3" s="38"/>
      <c r="H3" s="38"/>
      <c r="I3" s="38"/>
      <c r="J3" s="38"/>
      <c r="K3" s="38"/>
      <c r="L3" s="36"/>
      <c r="M3" s="37" t="s">
        <v>422</v>
      </c>
      <c r="N3" s="36"/>
      <c r="O3" s="36"/>
      <c r="P3" s="36"/>
      <c r="Q3" s="39"/>
      <c r="R3" s="39"/>
      <c r="S3" s="39"/>
      <c r="T3" s="39"/>
      <c r="U3" s="39"/>
      <c r="V3" s="39"/>
      <c r="W3" s="39"/>
      <c r="X3" s="41"/>
    </row>
    <row r="4" spans="1:24">
      <c r="A4" s="36"/>
      <c r="B4" s="37" t="s">
        <v>423</v>
      </c>
      <c r="C4" s="38"/>
      <c r="D4" s="38"/>
      <c r="E4" s="38"/>
      <c r="F4" s="38"/>
      <c r="G4" s="38"/>
      <c r="H4" s="38"/>
      <c r="I4" s="38"/>
      <c r="J4" s="38"/>
      <c r="K4" s="38"/>
      <c r="L4" s="36"/>
      <c r="M4" s="37" t="s">
        <v>424</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425</v>
      </c>
      <c r="B10" s="37" t="str">
        <f>'[1]1828'!J10</f>
        <v>wind direction</v>
      </c>
      <c r="C10" s="38"/>
      <c r="D10" s="38"/>
      <c r="E10" s="38"/>
      <c r="F10" s="38"/>
      <c r="G10" s="38"/>
      <c r="H10" s="38"/>
      <c r="I10" s="38"/>
      <c r="J10" s="38"/>
      <c r="K10" s="38"/>
      <c r="L10" s="36" t="s">
        <v>426</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427</v>
      </c>
    </row>
    <row r="11" spans="1:24" ht="14">
      <c r="A11" s="36">
        <v>1</v>
      </c>
      <c r="B11" s="37">
        <f>'1775'!J11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'1775'!Z11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'1775'!J12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'1775'!Z12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'1775'!J13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'1775'!Z13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'1775'!J14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'1775'!Z14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'1775'!J15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'1775'!Z15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'1775'!J16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'1775'!Z16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'1775'!J17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'1775'!Z17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'1775'!J18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'1775'!Z18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'1775'!J19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'1775'!Z19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'1775'!J20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'1775'!Z20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'1775'!J21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'1775'!Z21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'1775'!J22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'1775'!Z22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'1775'!J23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'1775'!Z23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'1775'!J24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'1775'!Z24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'1775'!J25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'1775'!Z25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'1775'!J26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'1775'!Z26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'1775'!J27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'1775'!Z27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'1775'!J28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'1775'!Z28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'1775'!J29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'1775'!Z29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'1775'!J30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'1775'!Z30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'1775'!J31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'1775'!Z31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'1775'!J32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'1775'!Z32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'1775'!J33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'1775'!Z33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'1775'!J34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'1775'!Z34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'1775'!J35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'1775'!Z35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'1775'!J36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'1775'!Z36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'1775'!J37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'1775'!Z37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'1775'!J38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'1775'!Z38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'1775'!J39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'1775'!Z39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'1775'!J40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'1775'!Z40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'1775'!J41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'1775'!Z41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'1775'!J42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'1775'!Z42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'1775'!J43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'1775'!Z43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'1775'!J44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'1775'!Z44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'1775'!J45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'1775'!Z45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'1775'!J46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'1775'!Z46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'1775'!J47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'1775'!Z47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'1775'!J48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'1775'!Z48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'1775'!J49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'1775'!Z49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'1775'!J50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'1775'!Z50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'1775'!J51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'1775'!Z51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'1775'!J52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'1775'!Z52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'1775'!J53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'1775'!Z53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'1775'!J54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'1775'!Z54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'1775'!J55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'1775'!Z55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'1775'!J56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'1775'!Z56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'1775'!J57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'1775'!Z57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'1775'!J58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'1775'!Z58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'1775'!J59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'1775'!Z59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'1775'!J60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'1775'!Z60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'1775'!J61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'1775'!Z61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'1775'!J62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'1775'!Z62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'1775'!J63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'1775'!Z63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'1775'!J64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'1775'!Z64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'1775'!J65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'1775'!Z65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'1775'!J66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'1775'!Z66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'1775'!J67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'1775'!Z67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'1775'!J68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'1775'!Z68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'1775'!J69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'1775'!Z69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'1775'!J70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'1775'!Z70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'1775'!J71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'1775'!Z71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'1775'!J72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'1775'!Z72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'1775'!J73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'1775'!Z73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'1775'!J74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'1775'!Z74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'1775'!J75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'1775'!Z75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'1775'!J76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'1775'!Z76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'1775'!J77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'1775'!Z77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'1775'!J78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'1775'!Z78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'1775'!J79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'1775'!Z79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'1775'!J80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'1775'!Z80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'1775'!J81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'1775'!Z81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'1775'!J82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'1775'!Z82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'1775'!J83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'1775'!Z83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'1775'!J84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'1775'!Z84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'1775'!J85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'1775'!Z85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'1775'!J86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'1775'!Z86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'1775'!J87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'1775'!Z87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'1775'!J88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'1775'!Z88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'1775'!J89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'1775'!Z89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'1775'!J90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'1775'!Z90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'1775'!J91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'1775'!Z91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'1775'!J92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'1775'!Z92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'1775'!J93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'1775'!Z93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'1775'!J94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'1775'!Z94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'1775'!J95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'1775'!Z95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'1775'!J96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'1775'!Z96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'1775'!J97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'1775'!Z97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'1775'!J98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'1775'!Z98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'1775'!J99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'1775'!Z99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'1775'!J100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'1775'!Z100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'1775'!J101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'1775'!Z101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'1775'!J102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'1775'!Z102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'1775'!J103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'1775'!Z103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'1775'!J104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'1775'!Z104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'1775'!J105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'1775'!Z105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'1775'!J106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'1775'!Z106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'1775'!J107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'1775'!Z107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'1775'!J108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'1775'!Z108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'1775'!J109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'1775'!Z109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'1775'!J110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'1775'!Z110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'1775'!J111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'1775'!Z111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'1775'!J112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'1775'!Z112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'1775'!J113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'1775'!Z113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'1775'!J114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'1775'!Z114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'1775'!J115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'1775'!Z115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'1775'!J116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'1775'!Z116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'1775'!J117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'1775'!Z117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'1775'!J118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'1775'!Z118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'1775'!J119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'1775'!Z119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'1775'!J120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'1775'!Z120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'1775'!J121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'1775'!Z121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'1775'!J122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'1775'!Z122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'1775'!J123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'1775'!Z123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'1775'!J124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'1775'!Z124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'1775'!J125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'1775'!Z125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'1775'!J126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'1775'!Z126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'1775'!J127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'1775'!Z127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'1775'!J128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'1775'!Z128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'1775'!J129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'1775'!Z129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'1775'!J130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'1775'!Z130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'1775'!J131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'1775'!Z131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'1775'!J132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'1775'!Z132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'1775'!J133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'1775'!Z133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'1775'!J134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'1775'!Z134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'1775'!J135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'1775'!Z135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'1775'!J136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'1775'!Z136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'1775'!J137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'1775'!Z137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'1775'!J138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'1775'!Z138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'1775'!J139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'1775'!Z139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'1775'!J140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'1775'!Z140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'1775'!J141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'1775'!Z141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'1775'!J142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'1775'!Z142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'1775'!J143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'1775'!Z143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'1775'!J144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'1775'!Z144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'1775'!J145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'1775'!Z145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'1775'!J146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'1775'!Z146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'1775'!J147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'1775'!Z147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'1775'!J148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'1775'!Z148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'1775'!J149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'1775'!Z149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'1775'!J150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'1775'!Z150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'1775'!J151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'1775'!Z151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'1775'!J152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'1775'!Z152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'1775'!J153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'1775'!Z153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'1775'!J154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'1775'!Z154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'1775'!J155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'1775'!Z155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'1775'!J156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'1775'!Z156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'1775'!J157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'1775'!Z157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'1775'!J158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'1775'!Z158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'1775'!J159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'1775'!Z159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'1775'!J160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'1775'!Z160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'1775'!J161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'1775'!Z161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'1775'!J162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'1775'!Z162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'1775'!J163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'1775'!Z163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'1775'!J164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'1775'!Z164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'1775'!J165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'1775'!Z165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'1775'!J166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'1775'!Z166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'1775'!J167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'1775'!Z167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'1775'!J168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'1775'!Z168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'1775'!J169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'1775'!Z169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'1775'!J170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'1775'!Z170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'1775'!J171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'1775'!Z171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'1775'!J172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'1775'!Z172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'1775'!J173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'1775'!Z173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'1775'!J174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'1775'!Z174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'1775'!J175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'1775'!Z175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'1775'!J176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'1775'!Z176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'1775'!J177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'1775'!Z177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'1775'!J178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'1775'!Z178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'1775'!J179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'1775'!Z179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'1775'!J180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'1775'!Z180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'1775'!J181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'1775'!Z181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'1775'!J182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'1775'!Z182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'1775'!J183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'1775'!Z183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'1775'!J184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'1775'!Z184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'1775'!J185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'1775'!Z185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'1775'!J186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'1775'!Z186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f>'1775'!J187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'1775'!Z187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c r="A188" s="36">
        <v>178</v>
      </c>
      <c r="B188" s="37">
        <f>'1775'!J188</f>
        <v>0</v>
      </c>
      <c r="C188" s="38">
        <v>999</v>
      </c>
      <c r="D188" s="40" t="str">
        <f>IF(B188=0,"",IF(B188=Lookup!$K$7,Lookup!$L$7,IF(B188=Lookup!$K$8,Lookup!$L$8,IF(B188=Lookup!$K$9,Lookup!$L$9,IF(B188=Lookup!$K$10,Lookup!$L$10,IF(B188=Lookup!$K$11,Lookup!$L$11,999))))))</f>
        <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999</v>
      </c>
      <c r="L188" s="36" t="str">
        <f t="shared" si="17"/>
        <v/>
      </c>
      <c r="M188" s="37">
        <f>'1775'!Z188</f>
        <v>0</v>
      </c>
      <c r="N188" s="36">
        <f t="shared" si="12"/>
        <v>0</v>
      </c>
      <c r="O188" s="36">
        <f t="shared" si="13"/>
        <v>0</v>
      </c>
      <c r="P188" s="36">
        <f t="shared" si="15"/>
        <v>999</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
      </c>
    </row>
    <row r="189" spans="1:24">
      <c r="A189" s="36">
        <v>179</v>
      </c>
      <c r="B189" s="37" t="str">
        <f>'1775'!J189</f>
        <v>ENE</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67.5</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67.5</v>
      </c>
      <c r="L189" s="36">
        <f t="shared" si="17"/>
        <v>67.5</v>
      </c>
      <c r="M189" s="37" t="str">
        <f>'1775'!Z189</f>
        <v>25.31W</v>
      </c>
      <c r="N189" s="36" t="str">
        <f t="shared" si="12"/>
        <v>25.31W</v>
      </c>
      <c r="O189" s="36" t="str">
        <f t="shared" si="13"/>
        <v>25.31</v>
      </c>
      <c r="P189" s="36">
        <f t="shared" si="15"/>
        <v>92.81</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E</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E</v>
      </c>
    </row>
    <row r="190" spans="1:24">
      <c r="A190" s="36">
        <v>180</v>
      </c>
      <c r="B190" s="37" t="str">
        <f>'1775'!J190</f>
        <v>NWbN</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326.25</v>
      </c>
      <c r="J190" s="40" t="str">
        <f>IF(I190=999,IF(B190=Lookup!$K$37,Lookup!$L$37,IF(B190=Lookup!$K$38,Lookup!$L$38,IF(B190=Lookup!$K$39,Lookup!$L$7,""))),"")</f>
        <v/>
      </c>
      <c r="K190" s="40">
        <f t="shared" si="18"/>
        <v>326.25</v>
      </c>
      <c r="L190" s="36">
        <f t="shared" si="17"/>
        <v>326.25</v>
      </c>
      <c r="M190" s="37" t="str">
        <f>'1775'!Z190</f>
        <v>25.31W</v>
      </c>
      <c r="N190" s="36" t="str">
        <f t="shared" si="12"/>
        <v>25.31W</v>
      </c>
      <c r="O190" s="36" t="str">
        <f t="shared" si="13"/>
        <v>25.31</v>
      </c>
      <c r="P190" s="36">
        <f t="shared" si="15"/>
        <v>351.56</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NbW</v>
      </c>
      <c r="X190" s="41" t="str">
        <f t="shared" si="19"/>
        <v>NbW</v>
      </c>
    </row>
    <row r="191" spans="1:24">
      <c r="A191" s="36">
        <v>181</v>
      </c>
      <c r="B191" s="37" t="str">
        <f>'1775'!J191</f>
        <v>NWbW</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999</v>
      </c>
      <c r="G191" s="40">
        <f>IF(F191=999,IF(B191=Lookup!$K$22,Lookup!$L$22,IF(B191=Lookup!$K$23,Lookup!$L$23,IF(B191=Lookup!$K$24,Lookup!$L$24,IF(B191=Lookup!$K$25,Lookup!$L$25,IF(B191=Lookup!$K$26,Lookup!$L$26,999))))),"")</f>
        <v>999</v>
      </c>
      <c r="H191" s="40">
        <f>IF(G191=999,IF(B191=Lookup!$K$27,Lookup!$L$27,IF(B191=Lookup!$K$28,Lookup!$L$28,IF(B191=Lookup!$K$29,Lookup!$L$29,IF(B191=Lookup!$K$30,Lookup!$L$30,IF(B191=Lookup!$K$31,Lookup!$L$31,999))))),"")</f>
        <v>999</v>
      </c>
      <c r="I191" s="40">
        <f>IF(H191=999,IF(B191=Lookup!$K$32,Lookup!$L$32,IF(B191=Lookup!$K$33,Lookup!$L$33,IF(B191=Lookup!$K$34,Lookup!$L$34,IF(B191=Lookup!$K$35,Lookup!$L$35,IF(B191=Lookup!$K$36,Lookup!$L$36,999))))),"")</f>
        <v>303.75</v>
      </c>
      <c r="J191" s="40" t="str">
        <f>IF(I191=999,IF(B191=Lookup!$K$37,Lookup!$L$37,IF(B191=Lookup!$K$38,Lookup!$L$38,IF(B191=Lookup!$K$39,Lookup!$L$7,""))),"")</f>
        <v/>
      </c>
      <c r="K191" s="40">
        <f t="shared" si="18"/>
        <v>303.75</v>
      </c>
      <c r="L191" s="36">
        <f t="shared" si="17"/>
        <v>303.75</v>
      </c>
      <c r="M191" s="37" t="str">
        <f>'1775'!Z191</f>
        <v>25.31W</v>
      </c>
      <c r="N191" s="36" t="str">
        <f t="shared" si="12"/>
        <v>25.31W</v>
      </c>
      <c r="O191" s="36" t="str">
        <f t="shared" si="13"/>
        <v>25.31</v>
      </c>
      <c r="P191" s="36">
        <f t="shared" si="15"/>
        <v>329.06</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NWbN</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NWbN</v>
      </c>
    </row>
    <row r="192" spans="1:24">
      <c r="A192" s="36">
        <v>182</v>
      </c>
      <c r="B192" s="37" t="str">
        <f>'1775'!J192</f>
        <v>NW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999</v>
      </c>
      <c r="H192" s="40">
        <f>IF(G192=999,IF(B192=Lookup!$K$27,Lookup!$L$27,IF(B192=Lookup!$K$28,Lookup!$L$28,IF(B192=Lookup!$K$29,Lookup!$L$29,IF(B192=Lookup!$K$30,Lookup!$L$30,IF(B192=Lookup!$K$31,Lookup!$L$31,999))))),"")</f>
        <v>999</v>
      </c>
      <c r="I192" s="40">
        <f>IF(H192=999,IF(B192=Lookup!$K$32,Lookup!$L$32,IF(B192=Lookup!$K$33,Lookup!$L$33,IF(B192=Lookup!$K$34,Lookup!$L$34,IF(B192=Lookup!$K$35,Lookup!$L$35,IF(B192=Lookup!$K$36,Lookup!$L$36,999))))),"")</f>
        <v>315</v>
      </c>
      <c r="J192" s="40" t="str">
        <f>IF(I192=999,IF(B192=Lookup!$K$37,Lookup!$L$37,IF(B192=Lookup!$K$38,Lookup!$L$38,IF(B192=Lookup!$K$39,Lookup!$L$7,""))),"")</f>
        <v/>
      </c>
      <c r="K192" s="40">
        <f t="shared" si="18"/>
        <v>315</v>
      </c>
      <c r="L192" s="36">
        <f t="shared" si="17"/>
        <v>315</v>
      </c>
      <c r="M192" s="37" t="str">
        <f>'1775'!Z192</f>
        <v>25.31W</v>
      </c>
      <c r="N192" s="36" t="str">
        <f t="shared" si="12"/>
        <v>25.31W</v>
      </c>
      <c r="O192" s="36" t="str">
        <f t="shared" si="13"/>
        <v>25.31</v>
      </c>
      <c r="P192" s="36">
        <f t="shared" si="15"/>
        <v>340.31</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NNW</v>
      </c>
      <c r="X192" s="41" t="str">
        <f t="shared" si="19"/>
        <v>NNW</v>
      </c>
    </row>
    <row r="193" spans="1:24">
      <c r="A193" s="36">
        <v>183</v>
      </c>
      <c r="B193" s="37" t="str">
        <f>'1775'!J193</f>
        <v>NWbN</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999</v>
      </c>
      <c r="H193" s="40">
        <f>IF(G193=999,IF(B193=Lookup!$K$27,Lookup!$L$27,IF(B193=Lookup!$K$28,Lookup!$L$28,IF(B193=Lookup!$K$29,Lookup!$L$29,IF(B193=Lookup!$K$30,Lookup!$L$30,IF(B193=Lookup!$K$31,Lookup!$L$31,999))))),"")</f>
        <v>999</v>
      </c>
      <c r="I193" s="40">
        <f>IF(H193=999,IF(B193=Lookup!$K$32,Lookup!$L$32,IF(B193=Lookup!$K$33,Lookup!$L$33,IF(B193=Lookup!$K$34,Lookup!$L$34,IF(B193=Lookup!$K$35,Lookup!$L$35,IF(B193=Lookup!$K$36,Lookup!$L$36,999))))),"")</f>
        <v>326.25</v>
      </c>
      <c r="J193" s="40" t="str">
        <f>IF(I193=999,IF(B193=Lookup!$K$37,Lookup!$L$37,IF(B193=Lookup!$K$38,Lookup!$L$38,IF(B193=Lookup!$K$39,Lookup!$L$7,""))),"")</f>
        <v/>
      </c>
      <c r="K193" s="40">
        <f t="shared" si="18"/>
        <v>326.25</v>
      </c>
      <c r="L193" s="36">
        <f t="shared" si="17"/>
        <v>326.25</v>
      </c>
      <c r="M193" s="37" t="str">
        <f>'1775'!Z193</f>
        <v>25.31W</v>
      </c>
      <c r="N193" s="36" t="str">
        <f t="shared" si="12"/>
        <v>25.31W</v>
      </c>
      <c r="O193" s="36" t="str">
        <f t="shared" si="13"/>
        <v>25.31</v>
      </c>
      <c r="P193" s="36">
        <f t="shared" si="15"/>
        <v>351.56</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NbW</v>
      </c>
      <c r="X193" s="41" t="str">
        <f t="shared" si="19"/>
        <v>NbW</v>
      </c>
    </row>
    <row r="194" spans="1:24">
      <c r="A194" s="36">
        <v>184</v>
      </c>
      <c r="B194" s="37" t="str">
        <f>'1775'!J194</f>
        <v>WNW</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292.5</v>
      </c>
      <c r="J194" s="40" t="str">
        <f>IF(I194=999,IF(B194=Lookup!$K$37,Lookup!$L$37,IF(B194=Lookup!$K$38,Lookup!$L$38,IF(B194=Lookup!$K$39,Lookup!$L$7,""))),"")</f>
        <v/>
      </c>
      <c r="K194" s="40">
        <f t="shared" si="18"/>
        <v>292.5</v>
      </c>
      <c r="L194" s="36">
        <f t="shared" si="17"/>
        <v>292.5</v>
      </c>
      <c r="M194" s="37" t="str">
        <f>'1775'!Z194</f>
        <v>25.31W</v>
      </c>
      <c r="N194" s="36" t="str">
        <f t="shared" si="12"/>
        <v>25.31W</v>
      </c>
      <c r="O194" s="36" t="str">
        <f t="shared" si="13"/>
        <v>25.31</v>
      </c>
      <c r="P194" s="36">
        <f t="shared" si="15"/>
        <v>317.81</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NW</v>
      </c>
      <c r="W194" s="39" t="str">
        <f>IF(P194&gt;Lookup!$M$36,IF(P194&lt;=Lookup!$M$37,Lookup!$K$37,IF(P194&lt;=Lookup!$M$38,Lookup!$K$38,IF(P194&lt;Lookup!$M$39,Lookup!$K$39,IF(P194&lt;Lookup!$M$40,Lookup!$K$40,IF(P194&lt;Lookup!$M$41,Lookup!$K$41,IF(P194&lt;Lookup!$M$42,Lookup!$K$42,IF(P194&lt;Lookup!$M$43,Lookup!$K$43,IF(P194&lt;Lookup!$M$44,Lookup!$K$34,IF(B194=0,"",B194))))))))),"")</f>
        <v/>
      </c>
      <c r="X194" s="41" t="str">
        <f t="shared" si="19"/>
        <v>NW</v>
      </c>
    </row>
    <row r="195" spans="1:24">
      <c r="A195" s="36">
        <v>185</v>
      </c>
      <c r="B195" s="37" t="str">
        <f>'1775'!J195</f>
        <v>NEbN</v>
      </c>
      <c r="C195" s="38">
        <v>999</v>
      </c>
      <c r="D195" s="40">
        <f>IF(B195=0,"",IF(B195=Lookup!$K$7,Lookup!$L$7,IF(B195=Lookup!$K$8,Lookup!$L$8,IF(B195=Lookup!$K$9,Lookup!$L$9,IF(B195=Lookup!$K$10,Lookup!$L$10,IF(B195=Lookup!$K$11,Lookup!$L$11,999))))))</f>
        <v>33.75</v>
      </c>
      <c r="E195" s="40" t="str">
        <f>IF(D195=999,IF(B195=Lookup!$K$12,Lookup!$L$12,IF(B195=Lookup!$K$13,Lookup!$L$13,IF(B195=Lookup!$K$14,Lookup!$L$14,IF(B195=Lookup!$K$15,Lookup!$L$15,IF(B195=Lookup!$K$16,Lookup!$L$16,999))))),"")</f>
        <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33.75</v>
      </c>
      <c r="L195" s="36">
        <f t="shared" si="17"/>
        <v>33.75</v>
      </c>
      <c r="M195" s="37" t="str">
        <f>'1775'!Z195</f>
        <v>25.31W</v>
      </c>
      <c r="N195" s="36" t="str">
        <f t="shared" si="12"/>
        <v>25.31W</v>
      </c>
      <c r="O195" s="36" t="str">
        <f t="shared" si="13"/>
        <v>25.31</v>
      </c>
      <c r="P195" s="36">
        <f t="shared" si="15"/>
        <v>59.06</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NEbE</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NEbE</v>
      </c>
    </row>
    <row r="196" spans="1:24">
      <c r="A196" s="36">
        <v>186</v>
      </c>
      <c r="B196" s="37" t="str">
        <f>'1775'!J196</f>
        <v>Variable</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999</v>
      </c>
      <c r="J196" s="40" t="str">
        <f>IF(I196=999,IF(B196=Lookup!$K$37,Lookup!$L$37,IF(B196=Lookup!$K$38,Lookup!$L$38,IF(B196=Lookup!$K$39,Lookup!$L$7,""))),"")</f>
        <v/>
      </c>
      <c r="K196" s="40">
        <f t="shared" si="18"/>
        <v>999</v>
      </c>
      <c r="L196" s="36" t="str">
        <f t="shared" si="17"/>
        <v/>
      </c>
      <c r="M196" s="37" t="str">
        <f>'1775'!Z196</f>
        <v>25.31W</v>
      </c>
      <c r="N196" s="36" t="str">
        <f t="shared" si="12"/>
        <v>25.31W</v>
      </c>
      <c r="O196" s="36" t="str">
        <f t="shared" si="13"/>
        <v>25.31</v>
      </c>
      <c r="P196" s="36">
        <f t="shared" si="15"/>
        <v>1024.31</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
      </c>
      <c r="W196" s="39" t="str">
        <f>IF(P196&gt;Lookup!$M$36,IF(P196&lt;=Lookup!$M$37,Lookup!$K$37,IF(P196&lt;=Lookup!$M$38,Lookup!$K$38,IF(P196&lt;Lookup!$M$39,Lookup!$K$39,IF(P196&lt;Lookup!$M$40,Lookup!$K$40,IF(P196&lt;Lookup!$M$41,Lookup!$K$41,IF(P196&lt;Lookup!$M$42,Lookup!$K$42,IF(P196&lt;Lookup!$M$43,Lookup!$K$43,IF(P196&lt;Lookup!$M$44,Lookup!$K$34,IF(B196=0,"",B196))))))))),"")</f>
        <v>Variable</v>
      </c>
      <c r="X196" s="41" t="str">
        <f t="shared" si="19"/>
        <v>Variable</v>
      </c>
    </row>
    <row r="197" spans="1:24">
      <c r="A197" s="36">
        <v>187</v>
      </c>
      <c r="B197" s="37" t="str">
        <f>'1775'!J197</f>
        <v>WbN</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999</v>
      </c>
      <c r="I197" s="40">
        <f>IF(H197=999,IF(B197=Lookup!$K$32,Lookup!$L$32,IF(B197=Lookup!$K$33,Lookup!$L$33,IF(B197=Lookup!$K$34,Lookup!$L$34,IF(B197=Lookup!$K$35,Lookup!$L$35,IF(B197=Lookup!$K$36,Lookup!$L$36,999))))),"")</f>
        <v>281.25</v>
      </c>
      <c r="J197" s="40" t="str">
        <f>IF(I197=999,IF(B197=Lookup!$K$37,Lookup!$L$37,IF(B197=Lookup!$K$38,Lookup!$L$38,IF(B197=Lookup!$K$39,Lookup!$L$7,""))),"")</f>
        <v/>
      </c>
      <c r="K197" s="40">
        <f t="shared" si="18"/>
        <v>281.25</v>
      </c>
      <c r="L197" s="36">
        <f t="shared" si="17"/>
        <v>281.25</v>
      </c>
      <c r="M197" s="37" t="str">
        <f>'1775'!Z197</f>
        <v>25.31W</v>
      </c>
      <c r="N197" s="36" t="str">
        <f t="shared" si="12"/>
        <v>25.31W</v>
      </c>
      <c r="O197" s="36" t="str">
        <f t="shared" si="13"/>
        <v>25.31</v>
      </c>
      <c r="P197" s="36">
        <f t="shared" si="15"/>
        <v>306.56</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NWbW</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NWbW</v>
      </c>
    </row>
    <row r="198" spans="1:24">
      <c r="A198" s="36">
        <v>188</v>
      </c>
      <c r="B198" s="37" t="str">
        <f>'1775'!J198</f>
        <v>SE</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135</v>
      </c>
      <c r="G198" s="40" t="str">
        <f>IF(F198=999,IF(B198=Lookup!$K$22,Lookup!$L$22,IF(B198=Lookup!$K$23,Lookup!$L$23,IF(B198=Lookup!$K$24,Lookup!$L$24,IF(B198=Lookup!$K$25,Lookup!$L$25,IF(B198=Lookup!$K$26,Lookup!$L$26,999))))),"")</f>
        <v/>
      </c>
      <c r="H198" s="40" t="str">
        <f>IF(G198=999,IF(B198=Lookup!$K$27,Lookup!$L$27,IF(B198=Lookup!$K$28,Lookup!$L$28,IF(B198=Lookup!$K$29,Lookup!$L$29,IF(B198=Lookup!$K$30,Lookup!$L$30,IF(B198=Lookup!$K$31,Lookup!$L$31,999))))),"")</f>
        <v/>
      </c>
      <c r="I198" s="40" t="str">
        <f>IF(H198=999,IF(B198=Lookup!$K$32,Lookup!$L$32,IF(B198=Lookup!$K$33,Lookup!$L$33,IF(B198=Lookup!$K$34,Lookup!$L$34,IF(B198=Lookup!$K$35,Lookup!$L$35,IF(B198=Lookup!$K$36,Lookup!$L$36,999))))),"")</f>
        <v/>
      </c>
      <c r="J198" s="40" t="str">
        <f>IF(I198=999,IF(B198=Lookup!$K$37,Lookup!$L$37,IF(B198=Lookup!$K$38,Lookup!$L$38,IF(B198=Lookup!$K$39,Lookup!$L$7,""))),"")</f>
        <v/>
      </c>
      <c r="K198" s="40">
        <f t="shared" si="18"/>
        <v>135</v>
      </c>
      <c r="L198" s="36">
        <f t="shared" si="17"/>
        <v>135</v>
      </c>
      <c r="M198" s="37" t="str">
        <f>'1775'!Z198</f>
        <v>25.31W</v>
      </c>
      <c r="N198" s="36" t="str">
        <f t="shared" si="12"/>
        <v>25.31W</v>
      </c>
      <c r="O198" s="36" t="str">
        <f t="shared" si="13"/>
        <v>25.31</v>
      </c>
      <c r="P198" s="36">
        <f t="shared" si="15"/>
        <v>160.31</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SSE</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
      </c>
      <c r="X198" s="41" t="str">
        <f t="shared" si="19"/>
        <v>SSE</v>
      </c>
    </row>
    <row r="199" spans="1:24">
      <c r="A199" s="36">
        <v>189</v>
      </c>
      <c r="B199" s="37" t="str">
        <f>'1775'!J199</f>
        <v>S</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180</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180</v>
      </c>
      <c r="L199" s="36">
        <f t="shared" si="17"/>
        <v>180</v>
      </c>
      <c r="M199" s="37" t="str">
        <f>'1775'!Z199</f>
        <v>25.31W</v>
      </c>
      <c r="N199" s="36" t="str">
        <f t="shared" si="12"/>
        <v>25.31W</v>
      </c>
      <c r="O199" s="36" t="str">
        <f t="shared" si="13"/>
        <v>25.31</v>
      </c>
      <c r="P199" s="36">
        <f t="shared" si="15"/>
        <v>205.31</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SSW</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39"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SSW</v>
      </c>
    </row>
    <row r="200" spans="1:24">
      <c r="A200" s="36">
        <v>190</v>
      </c>
      <c r="B200" s="37" t="str">
        <f>'1775'!J200</f>
        <v>NNE</v>
      </c>
      <c r="C200" s="38">
        <v>999</v>
      </c>
      <c r="D200" s="40">
        <f>IF(B200=0,"",IF(B200=Lookup!$K$7,Lookup!$L$7,IF(B200=Lookup!$K$8,Lookup!$L$8,IF(B200=Lookup!$K$9,Lookup!$L$9,IF(B200=Lookup!$K$10,Lookup!$L$10,IF(B200=Lookup!$K$11,Lookup!$L$11,999))))))</f>
        <v>22.5</v>
      </c>
      <c r="E200" s="40" t="str">
        <f>IF(D200=999,IF(B200=Lookup!$K$12,Lookup!$L$12,IF(B200=Lookup!$K$13,Lookup!$L$13,IF(B200=Lookup!$K$14,Lookup!$L$14,IF(B200=Lookup!$K$15,Lookup!$L$15,IF(B200=Lookup!$K$16,Lookup!$L$16,999))))),"")</f>
        <v/>
      </c>
      <c r="F200" s="40" t="str">
        <f>IF(E200=999,IF(B200=Lookup!$K$17,Lookup!$L$17,IF(B200=Lookup!$K$18,Lookup!$L$18,IF(B200=Lookup!$K$19,Lookup!$L$19,IF(B200=Lookup!$K$20,Lookup!$L$20,IF(B200=Lookup!$K$21,Lookup!$L$21,999))))),"")</f>
        <v/>
      </c>
      <c r="G200" s="40" t="str">
        <f>IF(F200=999,IF(B200=Lookup!$K$22,Lookup!$L$22,IF(B200=Lookup!$K$23,Lookup!$L$23,IF(B200=Lookup!$K$24,Lookup!$L$24,IF(B200=Lookup!$K$25,Lookup!$L$25,IF(B200=Lookup!$K$26,Lookup!$L$26,999))))),"")</f>
        <v/>
      </c>
      <c r="H200" s="40" t="str">
        <f>IF(G200=999,IF(B200=Lookup!$K$27,Lookup!$L$27,IF(B200=Lookup!$K$28,Lookup!$L$28,IF(B200=Lookup!$K$29,Lookup!$L$29,IF(B200=Lookup!$K$30,Lookup!$L$30,IF(B200=Lookup!$K$31,Lookup!$L$31,999))))),"")</f>
        <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22.5</v>
      </c>
      <c r="L200" s="36">
        <f t="shared" si="17"/>
        <v>22.5</v>
      </c>
      <c r="M200" s="37" t="str">
        <f>'1775'!Z200</f>
        <v>25.31W</v>
      </c>
      <c r="N200" s="36" t="str">
        <f t="shared" si="12"/>
        <v>25.31W</v>
      </c>
      <c r="O200" s="36" t="str">
        <f t="shared" si="13"/>
        <v>25.31</v>
      </c>
      <c r="P200" s="36">
        <f t="shared" si="15"/>
        <v>47.81</v>
      </c>
      <c r="Q200" s="39" t="str">
        <f>IF(P200&lt;=Lookup!$M$7,Lookup!$K$7,IF(P200&lt;=Lookup!$M$8,Lookup!$K$8,IF(P200&lt;=Lookup!$M$9,Lookup!$K$9,IF(P200&lt;=Lookup!$M$10,Lookup!$K$10,IF(P200&lt;=Lookup!$M$11,Lookup!$K$11,"")))))</f>
        <v>NE</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NE</v>
      </c>
    </row>
    <row r="201" spans="1:24">
      <c r="A201" s="36">
        <v>191</v>
      </c>
      <c r="B201" s="37" t="str">
        <f>'1775'!J201</f>
        <v>NbW</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999</v>
      </c>
      <c r="H201" s="40">
        <f>IF(G201=999,IF(B201=Lookup!$K$27,Lookup!$L$27,IF(B201=Lookup!$K$28,Lookup!$L$28,IF(B201=Lookup!$K$29,Lookup!$L$29,IF(B201=Lookup!$K$30,Lookup!$L$30,IF(B201=Lookup!$K$31,Lookup!$L$31,999))))),"")</f>
        <v>999</v>
      </c>
      <c r="I201" s="40">
        <f>IF(H201=999,IF(B201=Lookup!$K$32,Lookup!$L$32,IF(B201=Lookup!$K$33,Lookup!$L$33,IF(B201=Lookup!$K$34,Lookup!$L$34,IF(B201=Lookup!$K$35,Lookup!$L$35,IF(B201=Lookup!$K$36,Lookup!$L$36,999))))),"")</f>
        <v>999</v>
      </c>
      <c r="J201" s="40">
        <f>IF(I201=999,IF(B201=Lookup!$K$37,Lookup!$L$37,IF(B201=Lookup!$K$38,Lookup!$L$38,IF(B201=Lookup!$K$39,Lookup!$L$7,""))),"")</f>
        <v>348.75</v>
      </c>
      <c r="K201" s="40">
        <f t="shared" si="18"/>
        <v>348.75</v>
      </c>
      <c r="L201" s="36">
        <f t="shared" si="17"/>
        <v>348.75</v>
      </c>
      <c r="M201" s="37" t="str">
        <f>'1775'!Z201</f>
        <v>25.31W</v>
      </c>
      <c r="N201" s="36" t="str">
        <f t="shared" si="12"/>
        <v>25.31W</v>
      </c>
      <c r="O201" s="36" t="str">
        <f t="shared" si="13"/>
        <v>25.31</v>
      </c>
      <c r="P201" s="36">
        <f t="shared" si="15"/>
        <v>374.06</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NbE</v>
      </c>
      <c r="X201" s="41" t="str">
        <f t="shared" si="19"/>
        <v>NbE</v>
      </c>
    </row>
    <row r="202" spans="1:24">
      <c r="A202" s="36">
        <v>192</v>
      </c>
      <c r="B202" s="37" t="str">
        <f>'1775'!J202</f>
        <v>NNW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999</v>
      </c>
      <c r="I202" s="40">
        <f>IF(H202=999,IF(B202=Lookup!$K$32,Lookup!$L$32,IF(B202=Lookup!$K$33,Lookup!$L$33,IF(B202=Lookup!$K$34,Lookup!$L$34,IF(B202=Lookup!$K$35,Lookup!$L$35,IF(B202=Lookup!$K$36,Lookup!$L$36,999))))),"")</f>
        <v>999</v>
      </c>
      <c r="J202" s="40">
        <f>IF(I202=999,IF(B202=Lookup!$K$37,Lookup!$L$37,IF(B202=Lookup!$K$38,Lookup!$L$38,IF(B202=Lookup!$K$39,Lookup!$L$7,""))),"")</f>
        <v>337.5</v>
      </c>
      <c r="K202" s="40">
        <f t="shared" si="18"/>
        <v>337.5</v>
      </c>
      <c r="L202" s="36">
        <f t="shared" si="17"/>
        <v>337.5</v>
      </c>
      <c r="M202" s="37" t="str">
        <f>'1775'!Z202</f>
        <v>25.31W</v>
      </c>
      <c r="N202" s="36" t="str">
        <f t="shared" ref="N202:N265" si="20">IF(M202&lt;0,"0W",M202)</f>
        <v>25.31W</v>
      </c>
      <c r="O202" s="36" t="str">
        <f t="shared" ref="O202:O265" si="21">IF(N202=0,0,LEFT(N202,LEN(N202)-1))</f>
        <v>25.31</v>
      </c>
      <c r="P202" s="36">
        <f t="shared" si="15"/>
        <v>362.81</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N</v>
      </c>
      <c r="X202" s="41" t="str">
        <f t="shared" si="19"/>
        <v>N</v>
      </c>
    </row>
    <row r="203" spans="1:24">
      <c r="A203" s="36">
        <v>193</v>
      </c>
      <c r="B203" s="37" t="str">
        <f>'1775'!J203</f>
        <v>EbN</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78.75</v>
      </c>
      <c r="F203" s="40" t="str">
        <f>IF(E203=999,IF(B203=Lookup!$K$17,Lookup!$L$17,IF(B203=Lookup!$K$18,Lookup!$L$18,IF(B203=Lookup!$K$19,Lookup!$L$19,IF(B203=Lookup!$K$20,Lookup!$L$20,IF(B203=Lookup!$K$21,Lookup!$L$21,999))))),"")</f>
        <v/>
      </c>
      <c r="G203" s="40" t="str">
        <f>IF(F203=999,IF(B203=Lookup!$K$22,Lookup!$L$22,IF(B203=Lookup!$K$23,Lookup!$L$23,IF(B203=Lookup!$K$24,Lookup!$L$24,IF(B203=Lookup!$K$25,Lookup!$L$25,IF(B203=Lookup!$K$26,Lookup!$L$26,999))))),"")</f>
        <v/>
      </c>
      <c r="H203" s="40" t="str">
        <f>IF(G203=999,IF(B203=Lookup!$K$27,Lookup!$L$27,IF(B203=Lookup!$K$28,Lookup!$L$28,IF(B203=Lookup!$K$29,Lookup!$L$29,IF(B203=Lookup!$K$30,Lookup!$L$30,IF(B203=Lookup!$K$31,Lookup!$L$31,999))))),"")</f>
        <v/>
      </c>
      <c r="I203" s="40" t="str">
        <f>IF(H203=999,IF(B203=Lookup!$K$32,Lookup!$L$32,IF(B203=Lookup!$K$33,Lookup!$L$33,IF(B203=Lookup!$K$34,Lookup!$L$34,IF(B203=Lookup!$K$35,Lookup!$L$35,IF(B203=Lookup!$K$36,Lookup!$L$36,999))))),"")</f>
        <v/>
      </c>
      <c r="J203" s="40" t="str">
        <f>IF(I203=999,IF(B203=Lookup!$K$37,Lookup!$L$37,IF(B203=Lookup!$K$38,Lookup!$L$38,IF(B203=Lookup!$K$39,Lookup!$L$7,""))),"")</f>
        <v/>
      </c>
      <c r="K203" s="40">
        <f t="shared" si="18"/>
        <v>78.75</v>
      </c>
      <c r="L203" s="36">
        <f t="shared" si="17"/>
        <v>78.75</v>
      </c>
      <c r="M203" s="37" t="str">
        <f>'1775'!Z203</f>
        <v>25.31W</v>
      </c>
      <c r="N203" s="36" t="str">
        <f t="shared" si="20"/>
        <v>25.31W</v>
      </c>
      <c r="O203" s="36" t="str">
        <f t="shared" si="21"/>
        <v>25.31</v>
      </c>
      <c r="P203" s="36">
        <f t="shared" ref="P203:P266" si="22">K203+O203</f>
        <v>104.06</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EbS</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EbS</v>
      </c>
    </row>
    <row r="204" spans="1:24">
      <c r="A204" s="36">
        <v>194</v>
      </c>
      <c r="B204" s="37" t="str">
        <f>'1775'!J204</f>
        <v>SE</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135</v>
      </c>
      <c r="G204" s="40" t="str">
        <f>IF(F204=999,IF(B204=Lookup!$K$22,Lookup!$L$22,IF(B204=Lookup!$K$23,Lookup!$L$23,IF(B204=Lookup!$K$24,Lookup!$L$24,IF(B204=Lookup!$K$25,Lookup!$L$25,IF(B204=Lookup!$K$26,Lookup!$L$26,999))))),"")</f>
        <v/>
      </c>
      <c r="H204" s="40" t="str">
        <f>IF(G204=999,IF(B204=Lookup!$K$27,Lookup!$L$27,IF(B204=Lookup!$K$28,Lookup!$L$28,IF(B204=Lookup!$K$29,Lookup!$L$29,IF(B204=Lookup!$K$30,Lookup!$L$30,IF(B204=Lookup!$K$31,Lookup!$L$31,999))))),"")</f>
        <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135</v>
      </c>
      <c r="L204" s="36">
        <f t="shared" ref="L204:L267" si="23">IF(K204=999,"",K204)</f>
        <v>135</v>
      </c>
      <c r="M204" s="37" t="str">
        <f>'1775'!Z204</f>
        <v>25.31W</v>
      </c>
      <c r="N204" s="36" t="str">
        <f t="shared" si="20"/>
        <v>25.31W</v>
      </c>
      <c r="O204" s="36" t="str">
        <f t="shared" si="21"/>
        <v>25.31</v>
      </c>
      <c r="P204" s="36">
        <f t="shared" si="22"/>
        <v>160.31</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SSE</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
      </c>
      <c r="W204" s="39"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SSE</v>
      </c>
    </row>
    <row r="205" spans="1:24">
      <c r="A205" s="36">
        <v>195</v>
      </c>
      <c r="B205" s="37" t="str">
        <f>'1775'!J205</f>
        <v>SE</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135</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135</v>
      </c>
      <c r="L205" s="36">
        <f t="shared" si="23"/>
        <v>135</v>
      </c>
      <c r="M205" s="37" t="str">
        <f>'1775'!Z205</f>
        <v>25.31W</v>
      </c>
      <c r="N205" s="36" t="str">
        <f t="shared" si="20"/>
        <v>25.31W</v>
      </c>
      <c r="O205" s="36" t="str">
        <f t="shared" si="21"/>
        <v>25.31</v>
      </c>
      <c r="P205" s="36">
        <f t="shared" si="22"/>
        <v>160.31</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SSE</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SSE</v>
      </c>
    </row>
    <row r="206" spans="1:24">
      <c r="A206" s="36">
        <v>196</v>
      </c>
      <c r="B206" s="37" t="str">
        <f>'1775'!J206</f>
        <v>Variable</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999</v>
      </c>
      <c r="J206" s="40" t="str">
        <f>IF(I206=999,IF(B206=Lookup!$K$37,Lookup!$L$37,IF(B206=Lookup!$K$38,Lookup!$L$38,IF(B206=Lookup!$K$39,Lookup!$L$7,""))),"")</f>
        <v/>
      </c>
      <c r="K206" s="40">
        <f t="shared" si="18"/>
        <v>999</v>
      </c>
      <c r="L206" s="36" t="str">
        <f t="shared" si="23"/>
        <v/>
      </c>
      <c r="M206" s="37" t="str">
        <f>'1775'!Z206</f>
        <v>25.31W</v>
      </c>
      <c r="N206" s="36" t="str">
        <f t="shared" si="20"/>
        <v>25.31W</v>
      </c>
      <c r="O206" s="36" t="str">
        <f t="shared" si="21"/>
        <v>25.31</v>
      </c>
      <c r="P206" s="36">
        <f t="shared" si="22"/>
        <v>1024.31</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Variable</v>
      </c>
      <c r="X206" s="41" t="str">
        <f t="shared" si="19"/>
        <v>Variable</v>
      </c>
    </row>
    <row r="207" spans="1:24">
      <c r="A207" s="36">
        <v>197</v>
      </c>
      <c r="B207" s="37" t="str">
        <f>'1775'!J207</f>
        <v>EbS</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101.25</v>
      </c>
      <c r="F207" s="40" t="str">
        <f>IF(E207=999,IF(B207=Lookup!$K$17,Lookup!$L$17,IF(B207=Lookup!$K$18,Lookup!$L$18,IF(B207=Lookup!$K$19,Lookup!$L$19,IF(B207=Lookup!$K$20,Lookup!$L$20,IF(B207=Lookup!$K$21,Lookup!$L$21,999))))),"")</f>
        <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101.25</v>
      </c>
      <c r="L207" s="36">
        <f t="shared" si="23"/>
        <v>101.25</v>
      </c>
      <c r="M207" s="37" t="str">
        <f>'1775'!Z207</f>
        <v>33.75W</v>
      </c>
      <c r="N207" s="36" t="str">
        <f t="shared" si="20"/>
        <v>33.75W</v>
      </c>
      <c r="O207" s="36" t="str">
        <f t="shared" si="21"/>
        <v>33.75</v>
      </c>
      <c r="P207" s="36">
        <f t="shared" si="22"/>
        <v>135</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SE</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SE</v>
      </c>
    </row>
    <row r="208" spans="1:24">
      <c r="A208" s="36">
        <v>198</v>
      </c>
      <c r="B208" s="37" t="str">
        <f>'1775'!J208</f>
        <v>NE</v>
      </c>
      <c r="C208" s="38">
        <v>999</v>
      </c>
      <c r="D208" s="40">
        <f>IF(B208=0,"",IF(B208=Lookup!$K$7,Lookup!$L$7,IF(B208=Lookup!$K$8,Lookup!$L$8,IF(B208=Lookup!$K$9,Lookup!$L$9,IF(B208=Lookup!$K$10,Lookup!$L$10,IF(B208=Lookup!$K$11,Lookup!$L$11,999))))))</f>
        <v>45</v>
      </c>
      <c r="E208" s="40" t="str">
        <f>IF(D208=999,IF(B208=Lookup!$K$12,Lookup!$L$12,IF(B208=Lookup!$K$13,Lookup!$L$13,IF(B208=Lookup!$K$14,Lookup!$L$14,IF(B208=Lookup!$K$15,Lookup!$L$15,IF(B208=Lookup!$K$16,Lookup!$L$16,999))))),"")</f>
        <v/>
      </c>
      <c r="F208" s="40" t="str">
        <f>IF(E208=999,IF(B208=Lookup!$K$17,Lookup!$L$17,IF(B208=Lookup!$K$18,Lookup!$L$18,IF(B208=Lookup!$K$19,Lookup!$L$19,IF(B208=Lookup!$K$20,Lookup!$L$20,IF(B208=Lookup!$K$21,Lookup!$L$21,999))))),"")</f>
        <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45</v>
      </c>
      <c r="L208" s="36">
        <f t="shared" si="23"/>
        <v>45</v>
      </c>
      <c r="M208" s="37" t="str">
        <f>'1775'!Z208</f>
        <v>36.35W</v>
      </c>
      <c r="N208" s="36" t="str">
        <f t="shared" si="20"/>
        <v>36.35W</v>
      </c>
      <c r="O208" s="36" t="str">
        <f t="shared" si="21"/>
        <v>36.35</v>
      </c>
      <c r="P208" s="36">
        <f t="shared" si="22"/>
        <v>81.349999999999994</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EbN</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EbN</v>
      </c>
    </row>
    <row r="209" spans="1:24">
      <c r="A209" s="36">
        <v>199</v>
      </c>
      <c r="B209" s="37" t="str">
        <f>'1775'!J209</f>
        <v xml:space="preserve">Variable </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999</v>
      </c>
      <c r="J209" s="40" t="str">
        <f>IF(I209=999,IF(B209=Lookup!$K$37,Lookup!$L$37,IF(B209=Lookup!$K$38,Lookup!$L$38,IF(B209=Lookup!$K$39,Lookup!$L$7,""))),"")</f>
        <v/>
      </c>
      <c r="K209" s="40">
        <f t="shared" si="18"/>
        <v>999</v>
      </c>
      <c r="L209" s="36" t="str">
        <f t="shared" si="23"/>
        <v/>
      </c>
      <c r="M209" s="37" t="str">
        <f>'1775'!Z209</f>
        <v>36.35W</v>
      </c>
      <c r="N209" s="36" t="str">
        <f t="shared" si="20"/>
        <v>36.35W</v>
      </c>
      <c r="O209" s="36" t="str">
        <f t="shared" si="21"/>
        <v>36.35</v>
      </c>
      <c r="P209" s="36">
        <f t="shared" si="22"/>
        <v>1035.3499999999999</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 xml:space="preserve">Variable </v>
      </c>
      <c r="X209" s="41" t="str">
        <f t="shared" si="19"/>
        <v xml:space="preserve">Variable </v>
      </c>
    </row>
    <row r="210" spans="1:24">
      <c r="A210" s="36">
        <v>200</v>
      </c>
      <c r="B210" s="37" t="str">
        <f>'1775'!J210</f>
        <v>NWbW</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999</v>
      </c>
      <c r="H210" s="40">
        <f>IF(G210=999,IF(B210=Lookup!$K$27,Lookup!$L$27,IF(B210=Lookup!$K$28,Lookup!$L$28,IF(B210=Lookup!$K$29,Lookup!$L$29,IF(B210=Lookup!$K$30,Lookup!$L$30,IF(B210=Lookup!$K$31,Lookup!$L$31,999))))),"")</f>
        <v>999</v>
      </c>
      <c r="I210" s="40">
        <f>IF(H210=999,IF(B210=Lookup!$K$32,Lookup!$L$32,IF(B210=Lookup!$K$33,Lookup!$L$33,IF(B210=Lookup!$K$34,Lookup!$L$34,IF(B210=Lookup!$K$35,Lookup!$L$35,IF(B210=Lookup!$K$36,Lookup!$L$36,999))))),"")</f>
        <v>303.75</v>
      </c>
      <c r="J210" s="40" t="str">
        <f>IF(I210=999,IF(B210=Lookup!$K$37,Lookup!$L$37,IF(B210=Lookup!$K$38,Lookup!$L$38,IF(B210=Lookup!$K$39,Lookup!$L$7,""))),"")</f>
        <v/>
      </c>
      <c r="K210" s="40">
        <f t="shared" si="18"/>
        <v>303.75</v>
      </c>
      <c r="L210" s="36">
        <f t="shared" si="23"/>
        <v>303.75</v>
      </c>
      <c r="M210" s="37" t="str">
        <f>'1775'!Z210</f>
        <v>36.35W</v>
      </c>
      <c r="N210" s="36" t="str">
        <f t="shared" si="20"/>
        <v>36.35W</v>
      </c>
      <c r="O210" s="36" t="str">
        <f t="shared" si="21"/>
        <v>36.35</v>
      </c>
      <c r="P210" s="36">
        <f t="shared" si="22"/>
        <v>340.1</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NNW</v>
      </c>
      <c r="X210" s="41" t="str">
        <f t="shared" si="19"/>
        <v>NNW</v>
      </c>
    </row>
    <row r="211" spans="1:24">
      <c r="A211" s="36">
        <v>201</v>
      </c>
      <c r="B211" s="37" t="str">
        <f>'1775'!J211</f>
        <v xml:space="preserve">Variable </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999</v>
      </c>
      <c r="J211" s="40" t="str">
        <f>IF(I211=999,IF(B211=Lookup!$K$37,Lookup!$L$37,IF(B211=Lookup!$K$38,Lookup!$L$38,IF(B211=Lookup!$K$39,Lookup!$L$7,""))),"")</f>
        <v/>
      </c>
      <c r="K211" s="40">
        <f t="shared" si="18"/>
        <v>999</v>
      </c>
      <c r="L211" s="36" t="str">
        <f t="shared" si="23"/>
        <v/>
      </c>
      <c r="M211" s="37" t="str">
        <f>'1775'!Z211</f>
        <v>28.12W</v>
      </c>
      <c r="N211" s="36" t="str">
        <f t="shared" si="20"/>
        <v>28.12W</v>
      </c>
      <c r="O211" s="36" t="str">
        <f t="shared" si="21"/>
        <v>28.12</v>
      </c>
      <c r="P211" s="36">
        <f t="shared" si="22"/>
        <v>1027.1199999999999</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 xml:space="preserve">Variable </v>
      </c>
      <c r="X211" s="41" t="str">
        <f t="shared" si="19"/>
        <v xml:space="preserve">Variable </v>
      </c>
    </row>
    <row r="212" spans="1:24">
      <c r="A212" s="36">
        <v>202</v>
      </c>
      <c r="B212" s="37" t="str">
        <f>'1775'!J212</f>
        <v>NbE</v>
      </c>
      <c r="C212" s="38">
        <v>999</v>
      </c>
      <c r="D212" s="40">
        <f>IF(B212=0,"",IF(B212=Lookup!$K$7,Lookup!$L$7,IF(B212=Lookup!$K$8,Lookup!$L$8,IF(B212=Lookup!$K$9,Lookup!$L$9,IF(B212=Lookup!$K$10,Lookup!$L$10,IF(B212=Lookup!$K$11,Lookup!$L$11,999))))))</f>
        <v>11.25</v>
      </c>
      <c r="E212" s="40" t="str">
        <f>IF(D212=999,IF(B212=Lookup!$K$12,Lookup!$L$12,IF(B212=Lookup!$K$13,Lookup!$L$13,IF(B212=Lookup!$K$14,Lookup!$L$14,IF(B212=Lookup!$K$15,Lookup!$L$15,IF(B212=Lookup!$K$16,Lookup!$L$16,999))))),"")</f>
        <v/>
      </c>
      <c r="F212" s="40" t="str">
        <f>IF(E212=999,IF(B212=Lookup!$K$17,Lookup!$L$17,IF(B212=Lookup!$K$18,Lookup!$L$18,IF(B212=Lookup!$K$19,Lookup!$L$19,IF(B212=Lookup!$K$20,Lookup!$L$20,IF(B212=Lookup!$K$21,Lookup!$L$21,999))))),"")</f>
        <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11.25</v>
      </c>
      <c r="L212" s="36">
        <f t="shared" si="23"/>
        <v>11.25</v>
      </c>
      <c r="M212" s="37" t="str">
        <f>'1775'!Z212</f>
        <v>28.12W</v>
      </c>
      <c r="N212" s="36" t="str">
        <f t="shared" si="20"/>
        <v>28.12W</v>
      </c>
      <c r="O212" s="36" t="str">
        <f t="shared" si="21"/>
        <v>28.12</v>
      </c>
      <c r="P212" s="36">
        <f t="shared" si="22"/>
        <v>39.370000000000005</v>
      </c>
      <c r="Q212" s="39" t="str">
        <f>IF(P212&lt;=Lookup!$M$7,Lookup!$K$7,IF(P212&lt;=Lookup!$M$8,Lookup!$K$8,IF(P212&lt;=Lookup!$M$9,Lookup!$K$9,IF(P212&lt;=Lookup!$M$10,Lookup!$K$10,IF(P212&lt;=Lookup!$M$11,Lookup!$K$11,"")))))</f>
        <v>NEbN</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NEbN</v>
      </c>
    </row>
    <row r="213" spans="1:24">
      <c r="A213" s="36">
        <v>203</v>
      </c>
      <c r="B213" s="37" t="str">
        <f>'1775'!J213</f>
        <v>WbN</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999</v>
      </c>
      <c r="I213" s="40">
        <f>IF(H213=999,IF(B213=Lookup!$K$32,Lookup!$L$32,IF(B213=Lookup!$K$33,Lookup!$L$33,IF(B213=Lookup!$K$34,Lookup!$L$34,IF(B213=Lookup!$K$35,Lookup!$L$35,IF(B213=Lookup!$K$36,Lookup!$L$36,999))))),"")</f>
        <v>281.25</v>
      </c>
      <c r="J213" s="40" t="str">
        <f>IF(I213=999,IF(B213=Lookup!$K$37,Lookup!$L$37,IF(B213=Lookup!$K$38,Lookup!$L$38,IF(B213=Lookup!$K$39,Lookup!$L$7,""))),"")</f>
        <v/>
      </c>
      <c r="K213" s="40">
        <f t="shared" si="18"/>
        <v>281.25</v>
      </c>
      <c r="L213" s="36">
        <f t="shared" si="23"/>
        <v>281.25</v>
      </c>
      <c r="M213" s="37" t="str">
        <f>'1775'!Z213</f>
        <v>28.12W</v>
      </c>
      <c r="N213" s="36" t="str">
        <f t="shared" si="20"/>
        <v>28.12W</v>
      </c>
      <c r="O213" s="36" t="str">
        <f t="shared" si="21"/>
        <v>28.12</v>
      </c>
      <c r="P213" s="36">
        <f t="shared" si="22"/>
        <v>309.37</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NWbW</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NWbW</v>
      </c>
    </row>
    <row r="214" spans="1:24">
      <c r="A214" s="36">
        <v>204</v>
      </c>
      <c r="B214" s="37" t="str">
        <f>'1775'!J214</f>
        <v>WNW</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999</v>
      </c>
      <c r="G214" s="40">
        <f>IF(F214=999,IF(B214=Lookup!$K$22,Lookup!$L$22,IF(B214=Lookup!$K$23,Lookup!$L$23,IF(B214=Lookup!$K$24,Lookup!$L$24,IF(B214=Lookup!$K$25,Lookup!$L$25,IF(B214=Lookup!$K$26,Lookup!$L$26,999))))),"")</f>
        <v>999</v>
      </c>
      <c r="H214" s="40">
        <f>IF(G214=999,IF(B214=Lookup!$K$27,Lookup!$L$27,IF(B214=Lookup!$K$28,Lookup!$L$28,IF(B214=Lookup!$K$29,Lookup!$L$29,IF(B214=Lookup!$K$30,Lookup!$L$30,IF(B214=Lookup!$K$31,Lookup!$L$31,999))))),"")</f>
        <v>999</v>
      </c>
      <c r="I214" s="40">
        <f>IF(H214=999,IF(B214=Lookup!$K$32,Lookup!$L$32,IF(B214=Lookup!$K$33,Lookup!$L$33,IF(B214=Lookup!$K$34,Lookup!$L$34,IF(B214=Lookup!$K$35,Lookup!$L$35,IF(B214=Lookup!$K$36,Lookup!$L$36,999))))),"")</f>
        <v>292.5</v>
      </c>
      <c r="J214" s="40" t="str">
        <f>IF(I214=999,IF(B214=Lookup!$K$37,Lookup!$L$37,IF(B214=Lookup!$K$38,Lookup!$L$38,IF(B214=Lookup!$K$39,Lookup!$L$7,""))),"")</f>
        <v/>
      </c>
      <c r="K214" s="40">
        <f t="shared" si="18"/>
        <v>292.5</v>
      </c>
      <c r="L214" s="36">
        <f t="shared" si="23"/>
        <v>292.5</v>
      </c>
      <c r="M214" s="37" t="str">
        <f>'1775'!Z214</f>
        <v>30.93W</v>
      </c>
      <c r="N214" s="36" t="str">
        <f t="shared" si="20"/>
        <v>30.93W</v>
      </c>
      <c r="O214" s="36" t="str">
        <f t="shared" si="21"/>
        <v>30.93</v>
      </c>
      <c r="P214" s="36">
        <f t="shared" si="22"/>
        <v>323.43</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NWbN</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NWbN</v>
      </c>
    </row>
    <row r="215" spans="1:24">
      <c r="A215" s="36">
        <v>205</v>
      </c>
      <c r="B215" s="37" t="str">
        <f>'1775'!J215</f>
        <v>E</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90</v>
      </c>
      <c r="F215" s="40" t="str">
        <f>IF(E215=999,IF(B215=Lookup!$K$17,Lookup!$L$17,IF(B215=Lookup!$K$18,Lookup!$L$18,IF(B215=Lookup!$K$19,Lookup!$L$19,IF(B215=Lookup!$K$20,Lookup!$L$20,IF(B215=Lookup!$K$21,Lookup!$L$21,999))))),"")</f>
        <v/>
      </c>
      <c r="G215" s="40" t="str">
        <f>IF(F215=999,IF(B215=Lookup!$K$22,Lookup!$L$22,IF(B215=Lookup!$K$23,Lookup!$L$23,IF(B215=Lookup!$K$24,Lookup!$L$24,IF(B215=Lookup!$K$25,Lookup!$L$25,IF(B215=Lookup!$K$26,Lookup!$L$26,999))))),"")</f>
        <v/>
      </c>
      <c r="H215" s="40" t="str">
        <f>IF(G215=999,IF(B215=Lookup!$K$27,Lookup!$L$27,IF(B215=Lookup!$K$28,Lookup!$L$28,IF(B215=Lookup!$K$29,Lookup!$L$29,IF(B215=Lookup!$K$30,Lookup!$L$30,IF(B215=Lookup!$K$31,Lookup!$L$31,999))))),"")</f>
        <v/>
      </c>
      <c r="I215" s="40" t="str">
        <f>IF(H215=999,IF(B215=Lookup!$K$32,Lookup!$L$32,IF(B215=Lookup!$K$33,Lookup!$L$33,IF(B215=Lookup!$K$34,Lookup!$L$34,IF(B215=Lookup!$K$35,Lookup!$L$35,IF(B215=Lookup!$K$36,Lookup!$L$36,999))))),"")</f>
        <v/>
      </c>
      <c r="J215" s="40" t="str">
        <f>IF(I215=999,IF(B215=Lookup!$K$37,Lookup!$L$37,IF(B215=Lookup!$K$38,Lookup!$L$38,IF(B215=Lookup!$K$39,Lookup!$L$7,""))),"")</f>
        <v/>
      </c>
      <c r="K215" s="40">
        <f t="shared" si="18"/>
        <v>90</v>
      </c>
      <c r="L215" s="36">
        <f t="shared" si="23"/>
        <v>90</v>
      </c>
      <c r="M215" s="37" t="str">
        <f>'1775'!Z215</f>
        <v>30.93W</v>
      </c>
      <c r="N215" s="36" t="str">
        <f t="shared" si="20"/>
        <v>30.93W</v>
      </c>
      <c r="O215" s="36" t="str">
        <f t="shared" si="21"/>
        <v>30.93</v>
      </c>
      <c r="P215" s="36">
        <f t="shared" si="22"/>
        <v>120.93</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SEbE</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
      </c>
      <c r="X215" s="41" t="str">
        <f t="shared" si="19"/>
        <v>SEbE</v>
      </c>
    </row>
    <row r="216" spans="1:24">
      <c r="A216" s="36">
        <v>206</v>
      </c>
      <c r="B216" s="37" t="str">
        <f>'1775'!J216</f>
        <v>Variable</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999</v>
      </c>
      <c r="J216" s="40" t="str">
        <f>IF(I216=999,IF(B216=Lookup!$K$37,Lookup!$L$37,IF(B216=Lookup!$K$38,Lookup!$L$38,IF(B216=Lookup!$K$39,Lookup!$L$7,""))),"")</f>
        <v/>
      </c>
      <c r="K216" s="40">
        <f t="shared" si="18"/>
        <v>999</v>
      </c>
      <c r="L216" s="36" t="str">
        <f t="shared" si="23"/>
        <v/>
      </c>
      <c r="M216" s="37" t="str">
        <f>'1775'!Z216</f>
        <v>30.93W</v>
      </c>
      <c r="N216" s="36" t="str">
        <f t="shared" si="20"/>
        <v>30.93W</v>
      </c>
      <c r="O216" s="36" t="str">
        <f t="shared" si="21"/>
        <v>30.93</v>
      </c>
      <c r="P216" s="36">
        <f t="shared" si="22"/>
        <v>1029.93</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Variable</v>
      </c>
      <c r="X216" s="41" t="str">
        <f t="shared" si="19"/>
        <v>Variable</v>
      </c>
    </row>
    <row r="217" spans="1:24">
      <c r="A217" s="36">
        <v>207</v>
      </c>
      <c r="B217" s="37" t="str">
        <f>'1775'!J217</f>
        <v>Calm</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999</v>
      </c>
      <c r="G217" s="40">
        <f>IF(F217=999,IF(B217=Lookup!$K$22,Lookup!$L$22,IF(B217=Lookup!$K$23,Lookup!$L$23,IF(B217=Lookup!$K$24,Lookup!$L$24,IF(B217=Lookup!$K$25,Lookup!$L$25,IF(B217=Lookup!$K$26,Lookup!$L$26,999))))),"")</f>
        <v>999</v>
      </c>
      <c r="H217" s="40">
        <f>IF(G217=999,IF(B217=Lookup!$K$27,Lookup!$L$27,IF(B217=Lookup!$K$28,Lookup!$L$28,IF(B217=Lookup!$K$29,Lookup!$L$29,IF(B217=Lookup!$K$30,Lookup!$L$30,IF(B217=Lookup!$K$31,Lookup!$L$31,999))))),"")</f>
        <v>999</v>
      </c>
      <c r="I217" s="40">
        <f>IF(H217=999,IF(B217=Lookup!$K$32,Lookup!$L$32,IF(B217=Lookup!$K$33,Lookup!$L$33,IF(B217=Lookup!$K$34,Lookup!$L$34,IF(B217=Lookup!$K$35,Lookup!$L$35,IF(B217=Lookup!$K$36,Lookup!$L$36,999))))),"")</f>
        <v>999</v>
      </c>
      <c r="J217" s="40" t="str">
        <f>IF(I217=999,IF(B217=Lookup!$K$37,Lookup!$L$37,IF(B217=Lookup!$K$38,Lookup!$L$38,IF(B217=Lookup!$K$39,Lookup!$L$7,""))),"")</f>
        <v/>
      </c>
      <c r="K217" s="40">
        <f t="shared" si="18"/>
        <v>999</v>
      </c>
      <c r="L217" s="36" t="str">
        <f t="shared" si="23"/>
        <v/>
      </c>
      <c r="M217" s="37" t="str">
        <f>'1775'!Z217</f>
        <v>30.93W</v>
      </c>
      <c r="N217" s="36" t="str">
        <f t="shared" si="20"/>
        <v>30.93W</v>
      </c>
      <c r="O217" s="36" t="str">
        <f t="shared" si="21"/>
        <v>30.93</v>
      </c>
      <c r="P217" s="36">
        <f t="shared" si="22"/>
        <v>1029.93</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Calm</v>
      </c>
      <c r="X217" s="41" t="str">
        <f t="shared" si="19"/>
        <v>Calm</v>
      </c>
    </row>
    <row r="218" spans="1:24">
      <c r="A218" s="36">
        <v>208</v>
      </c>
      <c r="B218" s="37" t="str">
        <f>'1775'!J218</f>
        <v>WSW</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999</v>
      </c>
      <c r="G218" s="40">
        <f>IF(F218=999,IF(B218=Lookup!$K$22,Lookup!$L$22,IF(B218=Lookup!$K$23,Lookup!$L$23,IF(B218=Lookup!$K$24,Lookup!$L$24,IF(B218=Lookup!$K$25,Lookup!$L$25,IF(B218=Lookup!$K$26,Lookup!$L$26,999))))),"")</f>
        <v>999</v>
      </c>
      <c r="H218" s="40">
        <f>IF(G218=999,IF(B218=Lookup!$K$27,Lookup!$L$27,IF(B218=Lookup!$K$28,Lookup!$L$28,IF(B218=Lookup!$K$29,Lookup!$L$29,IF(B218=Lookup!$K$30,Lookup!$L$30,IF(B218=Lookup!$K$31,Lookup!$L$31,999))))),"")</f>
        <v>247.5</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247.5</v>
      </c>
      <c r="L218" s="36">
        <f t="shared" si="23"/>
        <v>247.5</v>
      </c>
      <c r="M218" s="37" t="str">
        <f>'1775'!Z218</f>
        <v>30.93W</v>
      </c>
      <c r="N218" s="36" t="str">
        <f t="shared" si="20"/>
        <v>30.93W</v>
      </c>
      <c r="O218" s="36" t="str">
        <f t="shared" si="21"/>
        <v>30.93</v>
      </c>
      <c r="P218" s="36">
        <f t="shared" si="22"/>
        <v>278.43</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WbN</v>
      </c>
      <c r="W218" s="39"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WbN</v>
      </c>
    </row>
    <row r="219" spans="1:24">
      <c r="A219" s="36">
        <v>209</v>
      </c>
      <c r="B219" s="37" t="str">
        <f>'1775'!J219</f>
        <v>S</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180</v>
      </c>
      <c r="H219" s="40" t="str">
        <f>IF(G219=999,IF(B219=Lookup!$K$27,Lookup!$L$27,IF(B219=Lookup!$K$28,Lookup!$L$28,IF(B219=Lookup!$K$29,Lookup!$L$29,IF(B219=Lookup!$K$30,Lookup!$L$30,IF(B219=Lookup!$K$31,Lookup!$L$31,999))))),"")</f>
        <v/>
      </c>
      <c r="I219" s="40" t="str">
        <f>IF(H219=999,IF(B219=Lookup!$K$32,Lookup!$L$32,IF(B219=Lookup!$K$33,Lookup!$L$33,IF(B219=Lookup!$K$34,Lookup!$L$34,IF(B219=Lookup!$K$35,Lookup!$L$35,IF(B219=Lookup!$K$36,Lookup!$L$36,999))))),"")</f>
        <v/>
      </c>
      <c r="J219" s="40" t="str">
        <f>IF(I219=999,IF(B219=Lookup!$K$37,Lookup!$L$37,IF(B219=Lookup!$K$38,Lookup!$L$38,IF(B219=Lookup!$K$39,Lookup!$L$7,""))),"")</f>
        <v/>
      </c>
      <c r="K219" s="40">
        <f t="shared" si="18"/>
        <v>180</v>
      </c>
      <c r="L219" s="36">
        <f t="shared" si="23"/>
        <v>180</v>
      </c>
      <c r="M219" s="37" t="str">
        <f>'1775'!Z219</f>
        <v>30.93W</v>
      </c>
      <c r="N219" s="36" t="str">
        <f t="shared" si="20"/>
        <v>30.93W</v>
      </c>
      <c r="O219" s="36" t="str">
        <f t="shared" si="21"/>
        <v>30.93</v>
      </c>
      <c r="P219" s="36">
        <f t="shared" si="22"/>
        <v>210.93</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SWbS</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39" t="str">
        <f>IF(P219&gt;Lookup!$M$36,IF(P219&lt;=Lookup!$M$37,Lookup!$K$37,IF(P219&lt;=Lookup!$M$38,Lookup!$K$38,IF(P219&lt;Lookup!$M$39,Lookup!$K$39,IF(P219&lt;Lookup!$M$40,Lookup!$K$40,IF(P219&lt;Lookup!$M$41,Lookup!$K$41,IF(P219&lt;Lookup!$M$42,Lookup!$K$42,IF(P219&lt;Lookup!$M$43,Lookup!$K$43,IF(P219&lt;Lookup!$M$44,Lookup!$K$34,IF(B219=0,"",B219))))))))),"")</f>
        <v/>
      </c>
      <c r="X219" s="41" t="str">
        <f t="shared" si="19"/>
        <v>SWbS</v>
      </c>
    </row>
    <row r="220" spans="1:24">
      <c r="A220" s="36">
        <v>210</v>
      </c>
      <c r="B220" s="37" t="str">
        <f>'1775'!J220</f>
        <v>ENE</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67.5</v>
      </c>
      <c r="F220" s="40" t="str">
        <f>IF(E220=999,IF(B220=Lookup!$K$17,Lookup!$L$17,IF(B220=Lookup!$K$18,Lookup!$L$18,IF(B220=Lookup!$K$19,Lookup!$L$19,IF(B220=Lookup!$K$20,Lookup!$L$20,IF(B220=Lookup!$K$21,Lookup!$L$21,999))))),"")</f>
        <v/>
      </c>
      <c r="G220" s="40" t="str">
        <f>IF(F220=999,IF(B220=Lookup!$K$22,Lookup!$L$22,IF(B220=Lookup!$K$23,Lookup!$L$23,IF(B220=Lookup!$K$24,Lookup!$L$24,IF(B220=Lookup!$K$25,Lookup!$L$25,IF(B220=Lookup!$K$26,Lookup!$L$26,999))))),"")</f>
        <v/>
      </c>
      <c r="H220" s="40" t="str">
        <f>IF(G220=999,IF(B220=Lookup!$K$27,Lookup!$L$27,IF(B220=Lookup!$K$28,Lookup!$L$28,IF(B220=Lookup!$K$29,Lookup!$L$29,IF(B220=Lookup!$K$30,Lookup!$L$30,IF(B220=Lookup!$K$31,Lookup!$L$31,999))))),"")</f>
        <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67.5</v>
      </c>
      <c r="L220" s="36">
        <f t="shared" si="23"/>
        <v>67.5</v>
      </c>
      <c r="M220" s="37" t="str">
        <f>'1775'!Z220</f>
        <v>30.93W</v>
      </c>
      <c r="N220" s="36" t="str">
        <f t="shared" si="20"/>
        <v>30.93W</v>
      </c>
      <c r="O220" s="36" t="str">
        <f t="shared" si="21"/>
        <v>30.93</v>
      </c>
      <c r="P220" s="36">
        <f t="shared" si="22"/>
        <v>98.43</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EbS</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EbS</v>
      </c>
    </row>
    <row r="221" spans="1:24">
      <c r="A221" s="36">
        <v>211</v>
      </c>
      <c r="B221" s="37" t="str">
        <f>'1775'!J221</f>
        <v>EbN</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78.75</v>
      </c>
      <c r="F221" s="40" t="str">
        <f>IF(E221=999,IF(B221=Lookup!$K$17,Lookup!$L$17,IF(B221=Lookup!$K$18,Lookup!$L$18,IF(B221=Lookup!$K$19,Lookup!$L$19,IF(B221=Lookup!$K$20,Lookup!$L$20,IF(B221=Lookup!$K$21,Lookup!$L$21,999))))),"")</f>
        <v/>
      </c>
      <c r="G221" s="40" t="str">
        <f>IF(F221=999,IF(B221=Lookup!$K$22,Lookup!$L$22,IF(B221=Lookup!$K$23,Lookup!$L$23,IF(B221=Lookup!$K$24,Lookup!$L$24,IF(B221=Lookup!$K$25,Lookup!$L$25,IF(B221=Lookup!$K$26,Lookup!$L$26,999))))),"")</f>
        <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78.75</v>
      </c>
      <c r="L221" s="36">
        <f t="shared" si="23"/>
        <v>78.75</v>
      </c>
      <c r="M221" s="37" t="str">
        <f>'1775'!Z221</f>
        <v>45W</v>
      </c>
      <c r="N221" s="36" t="str">
        <f t="shared" si="20"/>
        <v>45W</v>
      </c>
      <c r="O221" s="36" t="str">
        <f t="shared" si="21"/>
        <v>45</v>
      </c>
      <c r="P221" s="36">
        <f t="shared" si="22"/>
        <v>123.75</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SEbE</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SEbE</v>
      </c>
    </row>
    <row r="222" spans="1:24">
      <c r="A222" s="36">
        <v>212</v>
      </c>
      <c r="B222" s="37" t="str">
        <f>'1775'!J222</f>
        <v>EbS</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101.25</v>
      </c>
      <c r="F222" s="40" t="str">
        <f>IF(E222=999,IF(B222=Lookup!$K$17,Lookup!$L$17,IF(B222=Lookup!$K$18,Lookup!$L$18,IF(B222=Lookup!$K$19,Lookup!$L$19,IF(B222=Lookup!$K$20,Lookup!$L$20,IF(B222=Lookup!$K$21,Lookup!$L$21,999))))),"")</f>
        <v/>
      </c>
      <c r="G222" s="40" t="str">
        <f>IF(F222=999,IF(B222=Lookup!$K$22,Lookup!$L$22,IF(B222=Lookup!$K$23,Lookup!$L$23,IF(B222=Lookup!$K$24,Lookup!$L$24,IF(B222=Lookup!$K$25,Lookup!$L$25,IF(B222=Lookup!$K$26,Lookup!$L$26,999))))),"")</f>
        <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101.25</v>
      </c>
      <c r="L222" s="36">
        <f t="shared" si="23"/>
        <v>101.25</v>
      </c>
      <c r="M222" s="37" t="str">
        <f>'1775'!Z222</f>
        <v>45W</v>
      </c>
      <c r="N222" s="36" t="str">
        <f t="shared" si="20"/>
        <v>45W</v>
      </c>
      <c r="O222" s="36" t="str">
        <f t="shared" si="21"/>
        <v>45</v>
      </c>
      <c r="P222" s="36">
        <f t="shared" si="22"/>
        <v>146.25</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SEbS</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SEbS</v>
      </c>
    </row>
    <row r="223" spans="1:24">
      <c r="A223" s="36">
        <v>213</v>
      </c>
      <c r="B223" s="37" t="str">
        <f>'1775'!J223</f>
        <v>Variable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999</v>
      </c>
      <c r="H223" s="40">
        <f>IF(G223=999,IF(B223=Lookup!$K$27,Lookup!$L$27,IF(B223=Lookup!$K$28,Lookup!$L$28,IF(B223=Lookup!$K$29,Lookup!$L$29,IF(B223=Lookup!$K$30,Lookup!$L$30,IF(B223=Lookup!$K$31,Lookup!$L$31,999))))),"")</f>
        <v>999</v>
      </c>
      <c r="I223" s="40">
        <f>IF(H223=999,IF(B223=Lookup!$K$32,Lookup!$L$32,IF(B223=Lookup!$K$33,Lookup!$L$33,IF(B223=Lookup!$K$34,Lookup!$L$34,IF(B223=Lookup!$K$35,Lookup!$L$35,IF(B223=Lookup!$K$36,Lookup!$L$36,999))))),"")</f>
        <v>999</v>
      </c>
      <c r="J223" s="40" t="str">
        <f>IF(I223=999,IF(B223=Lookup!$K$37,Lookup!$L$37,IF(B223=Lookup!$K$38,Lookup!$L$38,IF(B223=Lookup!$K$39,Lookup!$L$7,""))),"")</f>
        <v/>
      </c>
      <c r="K223" s="40">
        <f t="shared" si="18"/>
        <v>999</v>
      </c>
      <c r="L223" s="36" t="str">
        <f t="shared" si="23"/>
        <v/>
      </c>
      <c r="M223" s="37" t="str">
        <f>'1775'!Z223</f>
        <v>45W</v>
      </c>
      <c r="N223" s="36" t="str">
        <f t="shared" si="20"/>
        <v>45W</v>
      </c>
      <c r="O223" s="36" t="str">
        <f t="shared" si="21"/>
        <v>45</v>
      </c>
      <c r="P223" s="36">
        <f t="shared" si="22"/>
        <v>1044</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Variable</v>
      </c>
      <c r="X223" s="41" t="str">
        <f t="shared" si="19"/>
        <v>Variable</v>
      </c>
    </row>
    <row r="224" spans="1:24">
      <c r="A224" s="36">
        <v>214</v>
      </c>
      <c r="B224" s="37" t="str">
        <f>'1775'!J224</f>
        <v>E</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90</v>
      </c>
      <c r="F224" s="40" t="str">
        <f>IF(E224=999,IF(B224=Lookup!$K$17,Lookup!$L$17,IF(B224=Lookup!$K$18,Lookup!$L$18,IF(B224=Lookup!$K$19,Lookup!$L$19,IF(B224=Lookup!$K$20,Lookup!$L$20,IF(B224=Lookup!$K$21,Lookup!$L$21,999))))),"")</f>
        <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90</v>
      </c>
      <c r="L224" s="36">
        <f t="shared" si="23"/>
        <v>90</v>
      </c>
      <c r="M224" s="37" t="str">
        <f>'1775'!Z224</f>
        <v>36.35W</v>
      </c>
      <c r="N224" s="36" t="str">
        <f t="shared" si="20"/>
        <v>36.35W</v>
      </c>
      <c r="O224" s="36" t="str">
        <f t="shared" si="21"/>
        <v>36.35</v>
      </c>
      <c r="P224" s="36">
        <f t="shared" si="22"/>
        <v>126.35</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SEbE</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SEbE</v>
      </c>
    </row>
    <row r="225" spans="1:24">
      <c r="A225" s="36">
        <v>215</v>
      </c>
      <c r="B225" s="37" t="str">
        <f>'1775'!J225</f>
        <v>NE</v>
      </c>
      <c r="C225" s="38">
        <v>999</v>
      </c>
      <c r="D225" s="40">
        <f>IF(B225=0,"",IF(B225=Lookup!$K$7,Lookup!$L$7,IF(B225=Lookup!$K$8,Lookup!$L$8,IF(B225=Lookup!$K$9,Lookup!$L$9,IF(B225=Lookup!$K$10,Lookup!$L$10,IF(B225=Lookup!$K$11,Lookup!$L$11,999))))))</f>
        <v>45</v>
      </c>
      <c r="E225" s="40" t="str">
        <f>IF(D225=999,IF(B225=Lookup!$K$12,Lookup!$L$12,IF(B225=Lookup!$K$13,Lookup!$L$13,IF(B225=Lookup!$K$14,Lookup!$L$14,IF(B225=Lookup!$K$15,Lookup!$L$15,IF(B225=Lookup!$K$16,Lookup!$L$16,999))))),"")</f>
        <v/>
      </c>
      <c r="F225" s="40" t="str">
        <f>IF(E225=999,IF(B225=Lookup!$K$17,Lookup!$L$17,IF(B225=Lookup!$K$18,Lookup!$L$18,IF(B225=Lookup!$K$19,Lookup!$L$19,IF(B225=Lookup!$K$20,Lookup!$L$20,IF(B225=Lookup!$K$21,Lookup!$L$21,999))))),"")</f>
        <v/>
      </c>
      <c r="G225" s="40" t="str">
        <f>IF(F225=999,IF(B225=Lookup!$K$22,Lookup!$L$22,IF(B225=Lookup!$K$23,Lookup!$L$23,IF(B225=Lookup!$K$24,Lookup!$L$24,IF(B225=Lookup!$K$25,Lookup!$L$25,IF(B225=Lookup!$K$26,Lookup!$L$26,999))))),"")</f>
        <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45</v>
      </c>
      <c r="L225" s="36">
        <f t="shared" si="23"/>
        <v>45</v>
      </c>
      <c r="M225" s="37" t="str">
        <f>'1775'!Z225</f>
        <v>36.35W</v>
      </c>
      <c r="N225" s="36" t="str">
        <f t="shared" si="20"/>
        <v>36.35W</v>
      </c>
      <c r="O225" s="36" t="str">
        <f t="shared" si="21"/>
        <v>36.35</v>
      </c>
      <c r="P225" s="36">
        <f t="shared" si="22"/>
        <v>81.349999999999994</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EbN</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EbN</v>
      </c>
    </row>
    <row r="226" spans="1:24">
      <c r="A226" s="36">
        <v>216</v>
      </c>
      <c r="B226" s="37" t="str">
        <f>'1775'!J226</f>
        <v>Calm</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999</v>
      </c>
      <c r="J226" s="40" t="str">
        <f>IF(I226=999,IF(B226=Lookup!$K$37,Lookup!$L$37,IF(B226=Lookup!$K$38,Lookup!$L$38,IF(B226=Lookup!$K$39,Lookup!$L$7,""))),"")</f>
        <v/>
      </c>
      <c r="K226" s="40">
        <f t="shared" si="18"/>
        <v>999</v>
      </c>
      <c r="L226" s="36" t="str">
        <f t="shared" si="23"/>
        <v/>
      </c>
      <c r="M226" s="37" t="str">
        <f>'1775'!Z226</f>
        <v>36.35W</v>
      </c>
      <c r="N226" s="36" t="str">
        <f t="shared" si="20"/>
        <v>36.35W</v>
      </c>
      <c r="O226" s="36" t="str">
        <f t="shared" si="21"/>
        <v>36.35</v>
      </c>
      <c r="P226" s="36">
        <f t="shared" si="22"/>
        <v>1035.3499999999999</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39" t="str">
        <f>IF(P226&gt;Lookup!$M$36,IF(P226&lt;=Lookup!$M$37,Lookup!$K$37,IF(P226&lt;=Lookup!$M$38,Lookup!$K$38,IF(P226&lt;Lookup!$M$39,Lookup!$K$39,IF(P226&lt;Lookup!$M$40,Lookup!$K$40,IF(P226&lt;Lookup!$M$41,Lookup!$K$41,IF(P226&lt;Lookup!$M$42,Lookup!$K$42,IF(P226&lt;Lookup!$M$43,Lookup!$K$43,IF(P226&lt;Lookup!$M$44,Lookup!$K$34,IF(B226=0,"",B226))))))))),"")</f>
        <v>Calm</v>
      </c>
      <c r="X226" s="41" t="str">
        <f t="shared" si="19"/>
        <v>Calm</v>
      </c>
    </row>
    <row r="227" spans="1:24">
      <c r="A227" s="36">
        <v>217</v>
      </c>
      <c r="B227" s="37" t="str">
        <f>'1775'!J227</f>
        <v>Variable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999</v>
      </c>
      <c r="I227" s="40">
        <f>IF(H227=999,IF(B227=Lookup!$K$32,Lookup!$L$32,IF(B227=Lookup!$K$33,Lookup!$L$33,IF(B227=Lookup!$K$34,Lookup!$L$34,IF(B227=Lookup!$K$35,Lookup!$L$35,IF(B227=Lookup!$K$36,Lookup!$L$36,999))))),"")</f>
        <v>999</v>
      </c>
      <c r="J227" s="40" t="str">
        <f>IF(I227=999,IF(B227=Lookup!$K$37,Lookup!$L$37,IF(B227=Lookup!$K$38,Lookup!$L$38,IF(B227=Lookup!$K$39,Lookup!$L$7,""))),"")</f>
        <v/>
      </c>
      <c r="K227" s="40">
        <f t="shared" si="18"/>
        <v>999</v>
      </c>
      <c r="L227" s="36" t="str">
        <f t="shared" si="23"/>
        <v/>
      </c>
      <c r="M227" s="37" t="str">
        <f>'1775'!Z227</f>
        <v>36.35W</v>
      </c>
      <c r="N227" s="36" t="str">
        <f t="shared" si="20"/>
        <v>36.35W</v>
      </c>
      <c r="O227" s="36" t="str">
        <f t="shared" si="21"/>
        <v>36.35</v>
      </c>
      <c r="P227" s="36">
        <f t="shared" si="22"/>
        <v>1035.3499999999999</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39" t="str">
        <f>IF(P227&gt;Lookup!$M$36,IF(P227&lt;=Lookup!$M$37,Lookup!$K$37,IF(P227&lt;=Lookup!$M$38,Lookup!$K$38,IF(P227&lt;Lookup!$M$39,Lookup!$K$39,IF(P227&lt;Lookup!$M$40,Lookup!$K$40,IF(P227&lt;Lookup!$M$41,Lookup!$K$41,IF(P227&lt;Lookup!$M$42,Lookup!$K$42,IF(P227&lt;Lookup!$M$43,Lookup!$K$43,IF(P227&lt;Lookup!$M$44,Lookup!$K$34,IF(B227=0,"",B227))))))))),"")</f>
        <v>Variable</v>
      </c>
      <c r="X227" s="41" t="str">
        <f t="shared" si="19"/>
        <v>Variable</v>
      </c>
    </row>
    <row r="228" spans="1:24">
      <c r="A228" s="36">
        <v>218</v>
      </c>
      <c r="B228" s="37" t="str">
        <f>'1775'!J228</f>
        <v>SEbE</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123.75</v>
      </c>
      <c r="G228" s="40" t="str">
        <f>IF(F228=999,IF(B228=Lookup!$K$22,Lookup!$L$22,IF(B228=Lookup!$K$23,Lookup!$L$23,IF(B228=Lookup!$K$24,Lookup!$L$24,IF(B228=Lookup!$K$25,Lookup!$L$25,IF(B228=Lookup!$K$26,Lookup!$L$26,999))))),"")</f>
        <v/>
      </c>
      <c r="H228" s="40" t="str">
        <f>IF(G228=999,IF(B228=Lookup!$K$27,Lookup!$L$27,IF(B228=Lookup!$K$28,Lookup!$L$28,IF(B228=Lookup!$K$29,Lookup!$L$29,IF(B228=Lookup!$K$30,Lookup!$L$30,IF(B228=Lookup!$K$31,Lookup!$L$31,999))))),"")</f>
        <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123.75</v>
      </c>
      <c r="L228" s="36">
        <f t="shared" si="23"/>
        <v>123.75</v>
      </c>
      <c r="M228" s="37" t="str">
        <f>'1775'!Z228</f>
        <v>28.12W</v>
      </c>
      <c r="N228" s="36" t="str">
        <f t="shared" si="20"/>
        <v>28.12W</v>
      </c>
      <c r="O228" s="36" t="str">
        <f t="shared" si="21"/>
        <v>28.12</v>
      </c>
      <c r="P228" s="36">
        <f t="shared" si="22"/>
        <v>151.87</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SEbS</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39"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SEbS</v>
      </c>
    </row>
    <row r="229" spans="1:24">
      <c r="A229" s="36">
        <v>219</v>
      </c>
      <c r="B229" s="37" t="str">
        <f>'1775'!J229</f>
        <v>Variable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999</v>
      </c>
      <c r="J229" s="40" t="str">
        <f>IF(I229=999,IF(B229=Lookup!$K$37,Lookup!$L$37,IF(B229=Lookup!$K$38,Lookup!$L$38,IF(B229=Lookup!$K$39,Lookup!$L$7,""))),"")</f>
        <v/>
      </c>
      <c r="K229" s="40">
        <f t="shared" si="18"/>
        <v>999</v>
      </c>
      <c r="L229" s="36" t="str">
        <f t="shared" si="23"/>
        <v/>
      </c>
      <c r="M229" s="37" t="str">
        <f>'1775'!Z229</f>
        <v>25.31W</v>
      </c>
      <c r="N229" s="36" t="str">
        <f t="shared" si="20"/>
        <v>25.31W</v>
      </c>
      <c r="O229" s="36" t="str">
        <f t="shared" si="21"/>
        <v>25.31</v>
      </c>
      <c r="P229" s="36">
        <f t="shared" si="22"/>
        <v>1024.31</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Variable</v>
      </c>
      <c r="X229" s="41" t="str">
        <f t="shared" si="19"/>
        <v>Variable</v>
      </c>
    </row>
    <row r="230" spans="1:24">
      <c r="A230" s="36">
        <v>220</v>
      </c>
      <c r="B230" s="37" t="str">
        <f>'1775'!J230</f>
        <v>SWbS</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213.75</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213.75</v>
      </c>
      <c r="L230" s="36">
        <f t="shared" si="23"/>
        <v>213.75</v>
      </c>
      <c r="M230" s="37" t="str">
        <f>'1775'!Z230</f>
        <v>22.5W</v>
      </c>
      <c r="N230" s="36" t="str">
        <f t="shared" si="20"/>
        <v>22.5W</v>
      </c>
      <c r="O230" s="36" t="str">
        <f t="shared" si="21"/>
        <v>22.5</v>
      </c>
      <c r="P230" s="36">
        <f t="shared" si="22"/>
        <v>236.25</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SWbW</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SWbW</v>
      </c>
    </row>
    <row r="231" spans="1:24">
      <c r="A231" s="36">
        <v>221</v>
      </c>
      <c r="B231" s="37" t="str">
        <f>'1775'!J231</f>
        <v>WNW</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292.5</v>
      </c>
      <c r="J231" s="40" t="str">
        <f>IF(I231=999,IF(B231=Lookup!$K$37,Lookup!$L$37,IF(B231=Lookup!$K$38,Lookup!$L$38,IF(B231=Lookup!$K$39,Lookup!$L$7,""))),"")</f>
        <v/>
      </c>
      <c r="K231" s="40">
        <f t="shared" si="18"/>
        <v>292.5</v>
      </c>
      <c r="L231" s="36">
        <f t="shared" si="23"/>
        <v>292.5</v>
      </c>
      <c r="M231" s="37" t="str">
        <f>'1775'!Z231</f>
        <v>22.5W</v>
      </c>
      <c r="N231" s="36" t="str">
        <f t="shared" si="20"/>
        <v>22.5W</v>
      </c>
      <c r="O231" s="36" t="str">
        <f t="shared" si="21"/>
        <v>22.5</v>
      </c>
      <c r="P231" s="36">
        <f t="shared" si="22"/>
        <v>315</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NW</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NW</v>
      </c>
    </row>
    <row r="232" spans="1:24">
      <c r="A232" s="36">
        <v>222</v>
      </c>
      <c r="B232" s="37" t="str">
        <f>'1775'!J232</f>
        <v>ENE</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67.5</v>
      </c>
      <c r="F232" s="40" t="str">
        <f>IF(E232=999,IF(B232=Lookup!$K$17,Lookup!$L$17,IF(B232=Lookup!$K$18,Lookup!$L$18,IF(B232=Lookup!$K$19,Lookup!$L$19,IF(B232=Lookup!$K$20,Lookup!$L$20,IF(B232=Lookup!$K$21,Lookup!$L$21,999))))),"")</f>
        <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67.5</v>
      </c>
      <c r="L232" s="36">
        <f t="shared" si="23"/>
        <v>67.5</v>
      </c>
      <c r="M232" s="37" t="str">
        <f>'1775'!Z232</f>
        <v>22.5W</v>
      </c>
      <c r="N232" s="36" t="str">
        <f t="shared" si="20"/>
        <v>22.5W</v>
      </c>
      <c r="O232" s="36" t="str">
        <f t="shared" si="21"/>
        <v>22.5</v>
      </c>
      <c r="P232" s="36">
        <f t="shared" si="22"/>
        <v>90</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E</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39"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E</v>
      </c>
    </row>
    <row r="233" spans="1:24">
      <c r="A233" s="36">
        <v>223</v>
      </c>
      <c r="B233" s="37" t="str">
        <f>'1775'!J233</f>
        <v>Variable</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999</v>
      </c>
      <c r="I233" s="40">
        <f>IF(H233=999,IF(B233=Lookup!$K$32,Lookup!$L$32,IF(B233=Lookup!$K$33,Lookup!$L$33,IF(B233=Lookup!$K$34,Lookup!$L$34,IF(B233=Lookup!$K$35,Lookup!$L$35,IF(B233=Lookup!$K$36,Lookup!$L$36,999))))),"")</f>
        <v>999</v>
      </c>
      <c r="J233" s="40" t="str">
        <f>IF(I233=999,IF(B233=Lookup!$K$37,Lookup!$L$37,IF(B233=Lookup!$K$38,Lookup!$L$38,IF(B233=Lookup!$K$39,Lookup!$L$7,""))),"")</f>
        <v/>
      </c>
      <c r="K233" s="40">
        <f t="shared" si="18"/>
        <v>999</v>
      </c>
      <c r="L233" s="36" t="str">
        <f t="shared" si="23"/>
        <v/>
      </c>
      <c r="M233" s="37" t="str">
        <f>'1775'!Z233</f>
        <v>22.5W</v>
      </c>
      <c r="N233" s="36" t="str">
        <f t="shared" si="20"/>
        <v>22.5W</v>
      </c>
      <c r="O233" s="36" t="str">
        <f t="shared" si="21"/>
        <v>22.5</v>
      </c>
      <c r="P233" s="36">
        <f t="shared" si="22"/>
        <v>1021.5</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39" t="str">
        <f>IF(P233&gt;Lookup!$M$36,IF(P233&lt;=Lookup!$M$37,Lookup!$K$37,IF(P233&lt;=Lookup!$M$38,Lookup!$K$38,IF(P233&lt;Lookup!$M$39,Lookup!$K$39,IF(P233&lt;Lookup!$M$40,Lookup!$K$40,IF(P233&lt;Lookup!$M$41,Lookup!$K$41,IF(P233&lt;Lookup!$M$42,Lookup!$K$42,IF(P233&lt;Lookup!$M$43,Lookup!$K$43,IF(P233&lt;Lookup!$M$44,Lookup!$K$34,IF(B233=0,"",B233))))))))),"")</f>
        <v>Variable</v>
      </c>
      <c r="X233" s="41" t="str">
        <f t="shared" si="19"/>
        <v>Variable</v>
      </c>
    </row>
    <row r="234" spans="1:24">
      <c r="A234" s="36">
        <v>224</v>
      </c>
      <c r="B234" s="37">
        <f>'1775'!J234</f>
        <v>0</v>
      </c>
      <c r="C234" s="38">
        <v>999</v>
      </c>
      <c r="D234" s="40" t="str">
        <f>IF(B234=0,"",IF(B234=Lookup!$K$7,Lookup!$L$7,IF(B234=Lookup!$K$8,Lookup!$L$8,IF(B234=Lookup!$K$9,Lookup!$L$9,IF(B234=Lookup!$K$10,Lookup!$L$10,IF(B234=Lookup!$K$11,Lookup!$L$11,999))))))</f>
        <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999</v>
      </c>
      <c r="L234" s="36" t="str">
        <f t="shared" si="23"/>
        <v/>
      </c>
      <c r="M234" s="37">
        <f>'1775'!Z234</f>
        <v>0</v>
      </c>
      <c r="N234" s="36">
        <f t="shared" si="20"/>
        <v>0</v>
      </c>
      <c r="O234" s="36">
        <f t="shared" si="21"/>
        <v>0</v>
      </c>
      <c r="P234" s="36">
        <f t="shared" si="22"/>
        <v>999</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
      </c>
    </row>
    <row r="235" spans="1:24">
      <c r="A235" s="36">
        <v>225</v>
      </c>
      <c r="B235" s="37">
        <f>'1775'!J235</f>
        <v>0</v>
      </c>
      <c r="C235" s="38">
        <v>999</v>
      </c>
      <c r="D235" s="40" t="str">
        <f>IF(B235=0,"",IF(B235=Lookup!$K$7,Lookup!$L$7,IF(B235=Lookup!$K$8,Lookup!$L$8,IF(B235=Lookup!$K$9,Lookup!$L$9,IF(B235=Lookup!$K$10,Lookup!$L$10,IF(B235=Lookup!$K$11,Lookup!$L$11,999))))))</f>
        <v/>
      </c>
      <c r="E235" s="40" t="str">
        <f>IF(D235=999,IF(B235=Lookup!$K$12,Lookup!$L$12,IF(B235=Lookup!$K$13,Lookup!$L$13,IF(B235=Lookup!$K$14,Lookup!$L$14,IF(B235=Lookup!$K$15,Lookup!$L$15,IF(B235=Lookup!$K$16,Lookup!$L$16,999))))),"")</f>
        <v/>
      </c>
      <c r="F235" s="40" t="str">
        <f>IF(E235=999,IF(B235=Lookup!$K$17,Lookup!$L$17,IF(B235=Lookup!$K$18,Lookup!$L$18,IF(B235=Lookup!$K$19,Lookup!$L$19,IF(B235=Lookup!$K$20,Lookup!$L$20,IF(B235=Lookup!$K$21,Lookup!$L$21,999))))),"")</f>
        <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999</v>
      </c>
      <c r="L235" s="36" t="str">
        <f t="shared" si="23"/>
        <v/>
      </c>
      <c r="M235" s="37">
        <f>'1775'!Z235</f>
        <v>0</v>
      </c>
      <c r="N235" s="36">
        <f t="shared" si="20"/>
        <v>0</v>
      </c>
      <c r="O235" s="36">
        <f t="shared" si="21"/>
        <v>0</v>
      </c>
      <c r="P235" s="36">
        <f t="shared" si="22"/>
        <v>999</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
      </c>
    </row>
    <row r="236" spans="1:24">
      <c r="A236" s="36">
        <v>226</v>
      </c>
      <c r="B236" s="37">
        <f>'1775'!J236</f>
        <v>0</v>
      </c>
      <c r="C236" s="38">
        <v>999</v>
      </c>
      <c r="D236" s="40" t="str">
        <f>IF(B236=0,"",IF(B236=Lookup!$K$7,Lookup!$L$7,IF(B236=Lookup!$K$8,Lookup!$L$8,IF(B236=Lookup!$K$9,Lookup!$L$9,IF(B236=Lookup!$K$10,Lookup!$L$10,IF(B236=Lookup!$K$11,Lookup!$L$11,999))))))</f>
        <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999</v>
      </c>
      <c r="L236" s="36" t="str">
        <f t="shared" si="23"/>
        <v/>
      </c>
      <c r="M236" s="37">
        <f>'1775'!Z236</f>
        <v>0</v>
      </c>
      <c r="N236" s="36">
        <f t="shared" si="20"/>
        <v>0</v>
      </c>
      <c r="O236" s="36">
        <f t="shared" si="21"/>
        <v>0</v>
      </c>
      <c r="P236" s="36">
        <f t="shared" si="22"/>
        <v>999</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39"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
      </c>
    </row>
    <row r="237" spans="1:24">
      <c r="A237" s="36">
        <v>227</v>
      </c>
      <c r="B237" s="37">
        <f>'1775'!J237</f>
        <v>0</v>
      </c>
      <c r="C237" s="38">
        <v>999</v>
      </c>
      <c r="D237" s="40" t="str">
        <f>IF(B237=0,"",IF(B237=Lookup!$K$7,Lookup!$L$7,IF(B237=Lookup!$K$8,Lookup!$L$8,IF(B237=Lookup!$K$9,Lookup!$L$9,IF(B237=Lookup!$K$10,Lookup!$L$10,IF(B237=Lookup!$K$11,Lookup!$L$11,999))))))</f>
        <v/>
      </c>
      <c r="E237" s="40" t="str">
        <f>IF(D237=999,IF(B237=Lookup!$K$12,Lookup!$L$12,IF(B237=Lookup!$K$13,Lookup!$L$13,IF(B237=Lookup!$K$14,Lookup!$L$14,IF(B237=Lookup!$K$15,Lookup!$L$15,IF(B237=Lookup!$K$16,Lookup!$L$16,999))))),"")</f>
        <v/>
      </c>
      <c r="F237" s="40" t="str">
        <f>IF(E237=999,IF(B237=Lookup!$K$17,Lookup!$L$17,IF(B237=Lookup!$K$18,Lookup!$L$18,IF(B237=Lookup!$K$19,Lookup!$L$19,IF(B237=Lookup!$K$20,Lookup!$L$20,IF(B237=Lookup!$K$21,Lookup!$L$21,999))))),"")</f>
        <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999</v>
      </c>
      <c r="L237" s="36" t="str">
        <f t="shared" si="23"/>
        <v/>
      </c>
      <c r="M237" s="37">
        <f>'1775'!Z237</f>
        <v>0</v>
      </c>
      <c r="N237" s="36">
        <f t="shared" si="20"/>
        <v>0</v>
      </c>
      <c r="O237" s="36">
        <f t="shared" si="21"/>
        <v>0</v>
      </c>
      <c r="P237" s="36">
        <f t="shared" si="22"/>
        <v>999</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
      </c>
    </row>
    <row r="238" spans="1:24">
      <c r="A238" s="36">
        <v>228</v>
      </c>
      <c r="B238" s="37">
        <f>'1775'!J238</f>
        <v>0</v>
      </c>
      <c r="C238" s="38">
        <v>999</v>
      </c>
      <c r="D238" s="40" t="str">
        <f>IF(B238=0,"",IF(B238=Lookup!$K$7,Lookup!$L$7,IF(B238=Lookup!$K$8,Lookup!$L$8,IF(B238=Lookup!$K$9,Lookup!$L$9,IF(B238=Lookup!$K$10,Lookup!$L$10,IF(B238=Lookup!$K$11,Lookup!$L$11,999))))))</f>
        <v/>
      </c>
      <c r="E238" s="40" t="str">
        <f>IF(D238=999,IF(B238=Lookup!$K$12,Lookup!$L$12,IF(B238=Lookup!$K$13,Lookup!$L$13,IF(B238=Lookup!$K$14,Lookup!$L$14,IF(B238=Lookup!$K$15,Lookup!$L$15,IF(B238=Lookup!$K$16,Lookup!$L$16,999))))),"")</f>
        <v/>
      </c>
      <c r="F238" s="40" t="str">
        <f>IF(E238=999,IF(B238=Lookup!$K$17,Lookup!$L$17,IF(B238=Lookup!$K$18,Lookup!$L$18,IF(B238=Lookup!$K$19,Lookup!$L$19,IF(B238=Lookup!$K$20,Lookup!$L$20,IF(B238=Lookup!$K$21,Lookup!$L$21,999))))),"")</f>
        <v/>
      </c>
      <c r="G238" s="40" t="str">
        <f>IF(F238=999,IF(B238=Lookup!$K$22,Lookup!$L$22,IF(B238=Lookup!$K$23,Lookup!$L$23,IF(B238=Lookup!$K$24,Lookup!$L$24,IF(B238=Lookup!$K$25,Lookup!$L$25,IF(B238=Lookup!$K$26,Lookup!$L$26,999))))),"")</f>
        <v/>
      </c>
      <c r="H238" s="40" t="str">
        <f>IF(G238=999,IF(B238=Lookup!$K$27,Lookup!$L$27,IF(B238=Lookup!$K$28,Lookup!$L$28,IF(B238=Lookup!$K$29,Lookup!$L$29,IF(B238=Lookup!$K$30,Lookup!$L$30,IF(B238=Lookup!$K$31,Lookup!$L$31,999))))),"")</f>
        <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999</v>
      </c>
      <c r="L238" s="36" t="str">
        <f t="shared" si="23"/>
        <v/>
      </c>
      <c r="M238" s="37">
        <f>'1775'!Z238</f>
        <v>0</v>
      </c>
      <c r="N238" s="36">
        <f t="shared" si="20"/>
        <v>0</v>
      </c>
      <c r="O238" s="36">
        <f t="shared" si="21"/>
        <v>0</v>
      </c>
      <c r="P238" s="36">
        <f t="shared" si="22"/>
        <v>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
      </c>
    </row>
    <row r="239" spans="1:24">
      <c r="A239" s="36">
        <v>229</v>
      </c>
      <c r="B239" s="37">
        <f>'1775'!J239</f>
        <v>0</v>
      </c>
      <c r="C239" s="38">
        <v>999</v>
      </c>
      <c r="D239" s="40" t="str">
        <f>IF(B239=0,"",IF(B239=Lookup!$K$7,Lookup!$L$7,IF(B239=Lookup!$K$8,Lookup!$L$8,IF(B239=Lookup!$K$9,Lookup!$L$9,IF(B239=Lookup!$K$10,Lookup!$L$10,IF(B239=Lookup!$K$11,Lookup!$L$11,999))))))</f>
        <v/>
      </c>
      <c r="E239" s="40" t="str">
        <f>IF(D239=999,IF(B239=Lookup!$K$12,Lookup!$L$12,IF(B239=Lookup!$K$13,Lookup!$L$13,IF(B239=Lookup!$K$14,Lookup!$L$14,IF(B239=Lookup!$K$15,Lookup!$L$15,IF(B239=Lookup!$K$16,Lookup!$L$16,999))))),"")</f>
        <v/>
      </c>
      <c r="F239" s="40" t="str">
        <f>IF(E239=999,IF(B239=Lookup!$K$17,Lookup!$L$17,IF(B239=Lookup!$K$18,Lookup!$L$18,IF(B239=Lookup!$K$19,Lookup!$L$19,IF(B239=Lookup!$K$20,Lookup!$L$20,IF(B239=Lookup!$K$21,Lookup!$L$21,999))))),"")</f>
        <v/>
      </c>
      <c r="G239" s="40" t="str">
        <f>IF(F239=999,IF(B239=Lookup!$K$22,Lookup!$L$22,IF(B239=Lookup!$K$23,Lookup!$L$23,IF(B239=Lookup!$K$24,Lookup!$L$24,IF(B239=Lookup!$K$25,Lookup!$L$25,IF(B239=Lookup!$K$26,Lookup!$L$26,999))))),"")</f>
        <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999</v>
      </c>
      <c r="L239" s="36" t="str">
        <f t="shared" si="23"/>
        <v/>
      </c>
      <c r="M239" s="37">
        <f>'1775'!Z239</f>
        <v>0</v>
      </c>
      <c r="N239" s="36">
        <f t="shared" si="20"/>
        <v>0</v>
      </c>
      <c r="O239" s="36">
        <f t="shared" si="21"/>
        <v>0</v>
      </c>
      <c r="P239" s="36">
        <f t="shared" si="22"/>
        <v>999</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
      </c>
    </row>
    <row r="240" spans="1:24">
      <c r="A240" s="36">
        <v>230</v>
      </c>
      <c r="B240" s="37">
        <f>'1775'!J240</f>
        <v>0</v>
      </c>
      <c r="C240" s="38">
        <v>999</v>
      </c>
      <c r="D240" s="40" t="str">
        <f>IF(B240=0,"",IF(B240=Lookup!$K$7,Lookup!$L$7,IF(B240=Lookup!$K$8,Lookup!$L$8,IF(B240=Lookup!$K$9,Lookup!$L$9,IF(B240=Lookup!$K$10,Lookup!$L$10,IF(B240=Lookup!$K$11,Lookup!$L$11,999))))))</f>
        <v/>
      </c>
      <c r="E240" s="40" t="str">
        <f>IF(D240=999,IF(B240=Lookup!$K$12,Lookup!$L$12,IF(B240=Lookup!$K$13,Lookup!$L$13,IF(B240=Lookup!$K$14,Lookup!$L$14,IF(B240=Lookup!$K$15,Lookup!$L$15,IF(B240=Lookup!$K$16,Lookup!$L$16,999))))),"")</f>
        <v/>
      </c>
      <c r="F240" s="40" t="str">
        <f>IF(E240=999,IF(B240=Lookup!$K$17,Lookup!$L$17,IF(B240=Lookup!$K$18,Lookup!$L$18,IF(B240=Lookup!$K$19,Lookup!$L$19,IF(B240=Lookup!$K$20,Lookup!$L$20,IF(B240=Lookup!$K$21,Lookup!$L$21,999))))),"")</f>
        <v/>
      </c>
      <c r="G240" s="40" t="str">
        <f>IF(F240=999,IF(B240=Lookup!$K$22,Lookup!$L$22,IF(B240=Lookup!$K$23,Lookup!$L$23,IF(B240=Lookup!$K$24,Lookup!$L$24,IF(B240=Lookup!$K$25,Lookup!$L$25,IF(B240=Lookup!$K$26,Lookup!$L$26,999))))),"")</f>
        <v/>
      </c>
      <c r="H240" s="40" t="str">
        <f>IF(G240=999,IF(B240=Lookup!$K$27,Lookup!$L$27,IF(B240=Lookup!$K$28,Lookup!$L$28,IF(B240=Lookup!$K$29,Lookup!$L$29,IF(B240=Lookup!$K$30,Lookup!$L$30,IF(B240=Lookup!$K$31,Lookup!$L$31,999))))),"")</f>
        <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999</v>
      </c>
      <c r="L240" s="36" t="str">
        <f t="shared" si="23"/>
        <v/>
      </c>
      <c r="M240" s="37">
        <f>'1775'!Z240</f>
        <v>0</v>
      </c>
      <c r="N240" s="36">
        <f t="shared" si="20"/>
        <v>0</v>
      </c>
      <c r="O240" s="36">
        <f t="shared" si="21"/>
        <v>0</v>
      </c>
      <c r="P240" s="36">
        <f t="shared" si="22"/>
        <v>999</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
      </c>
    </row>
    <row r="241" spans="1:24">
      <c r="A241" s="36">
        <v>231</v>
      </c>
      <c r="B241" s="37">
        <f>'1775'!J241</f>
        <v>0</v>
      </c>
      <c r="C241" s="38">
        <v>999</v>
      </c>
      <c r="D241" s="40" t="str">
        <f>IF(B241=0,"",IF(B241=Lookup!$K$7,Lookup!$L$7,IF(B241=Lookup!$K$8,Lookup!$L$8,IF(B241=Lookup!$K$9,Lookup!$L$9,IF(B241=Lookup!$K$10,Lookup!$L$10,IF(B241=Lookup!$K$11,Lookup!$L$11,999))))))</f>
        <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999</v>
      </c>
      <c r="L241" s="36" t="str">
        <f t="shared" si="23"/>
        <v/>
      </c>
      <c r="M241" s="37">
        <f>'1775'!Z241</f>
        <v>0</v>
      </c>
      <c r="N241" s="36">
        <f t="shared" si="20"/>
        <v>0</v>
      </c>
      <c r="O241" s="36">
        <f t="shared" si="21"/>
        <v>0</v>
      </c>
      <c r="P241" s="36">
        <f t="shared" si="22"/>
        <v>999</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
      </c>
    </row>
    <row r="242" spans="1:24">
      <c r="A242" s="36">
        <v>232</v>
      </c>
      <c r="B242" s="37">
        <f>'1775'!J242</f>
        <v>0</v>
      </c>
      <c r="C242" s="38">
        <v>999</v>
      </c>
      <c r="D242" s="40" t="str">
        <f>IF(B242=0,"",IF(B242=Lookup!$K$7,Lookup!$L$7,IF(B242=Lookup!$K$8,Lookup!$L$8,IF(B242=Lookup!$K$9,Lookup!$L$9,IF(B242=Lookup!$K$10,Lookup!$L$10,IF(B242=Lookup!$K$11,Lookup!$L$11,999))))))</f>
        <v/>
      </c>
      <c r="E242" s="40" t="str">
        <f>IF(D242=999,IF(B242=Lookup!$K$12,Lookup!$L$12,IF(B242=Lookup!$K$13,Lookup!$L$13,IF(B242=Lookup!$K$14,Lookup!$L$14,IF(B242=Lookup!$K$15,Lookup!$L$15,IF(B242=Lookup!$K$16,Lookup!$L$16,999))))),"")</f>
        <v/>
      </c>
      <c r="F242" s="40" t="str">
        <f>IF(E242=999,IF(B242=Lookup!$K$17,Lookup!$L$17,IF(B242=Lookup!$K$18,Lookup!$L$18,IF(B242=Lookup!$K$19,Lookup!$L$19,IF(B242=Lookup!$K$20,Lookup!$L$20,IF(B242=Lookup!$K$21,Lookup!$L$21,999))))),"")</f>
        <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999</v>
      </c>
      <c r="L242" s="36" t="str">
        <f t="shared" si="23"/>
        <v/>
      </c>
      <c r="M242" s="37">
        <f>'1775'!Z242</f>
        <v>0</v>
      </c>
      <c r="N242" s="36">
        <f t="shared" si="20"/>
        <v>0</v>
      </c>
      <c r="O242" s="36">
        <f t="shared" si="21"/>
        <v>0</v>
      </c>
      <c r="P242" s="36">
        <f t="shared" si="22"/>
        <v>999</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
      </c>
    </row>
    <row r="243" spans="1:24">
      <c r="A243" s="36">
        <v>233</v>
      </c>
      <c r="B243" s="37">
        <f>'1775'!J243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'1775'!Z243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c r="A244" s="36">
        <v>234</v>
      </c>
      <c r="B244" s="37">
        <f>'1775'!J244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'1775'!Z244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c r="A245" s="36">
        <v>235</v>
      </c>
      <c r="B245" s="37">
        <f>'1775'!J245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'1775'!Z245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c r="A246" s="36">
        <v>236</v>
      </c>
      <c r="B246" s="37">
        <f>'1775'!J246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'1775'!Z246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c r="A247" s="36">
        <v>237</v>
      </c>
      <c r="B247" s="37">
        <f>'1775'!J247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'1775'!Z247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c r="A248" s="36">
        <v>238</v>
      </c>
      <c r="B248" s="37" t="str">
        <f>'1775'!J248</f>
        <v>S</v>
      </c>
      <c r="C248" s="38">
        <v>999</v>
      </c>
      <c r="D248" s="40">
        <f>IF(B248=0,"",IF(B248=Lookup!$K$7,Lookup!$L$7,IF(B248=Lookup!$K$8,Lookup!$L$8,IF(B248=Lookup!$K$9,Lookup!$L$9,IF(B248=Lookup!$K$10,Lookup!$L$10,IF(B248=Lookup!$K$11,Lookup!$L$11,999))))))</f>
        <v>999</v>
      </c>
      <c r="E248" s="40">
        <f>IF(D248=999,IF(B248=Lookup!$K$12,Lookup!$L$12,IF(B248=Lookup!$K$13,Lookup!$L$13,IF(B248=Lookup!$K$14,Lookup!$L$14,IF(B248=Lookup!$K$15,Lookup!$L$15,IF(B248=Lookup!$K$16,Lookup!$L$16,999))))),"")</f>
        <v>999</v>
      </c>
      <c r="F248" s="40">
        <f>IF(E248=999,IF(B248=Lookup!$K$17,Lookup!$L$17,IF(B248=Lookup!$K$18,Lookup!$L$18,IF(B248=Lookup!$K$19,Lookup!$L$19,IF(B248=Lookup!$K$20,Lookup!$L$20,IF(B248=Lookup!$K$21,Lookup!$L$21,999))))),"")</f>
        <v>999</v>
      </c>
      <c r="G248" s="40">
        <f>IF(F248=999,IF(B248=Lookup!$K$22,Lookup!$L$22,IF(B248=Lookup!$K$23,Lookup!$L$23,IF(B248=Lookup!$K$24,Lookup!$L$24,IF(B248=Lookup!$K$25,Lookup!$L$25,IF(B248=Lookup!$K$26,Lookup!$L$26,999))))),"")</f>
        <v>180</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180</v>
      </c>
      <c r="L248" s="36">
        <f t="shared" si="23"/>
        <v>180</v>
      </c>
      <c r="M248" s="37" t="str">
        <f>'1775'!Z248</f>
        <v>19.68W</v>
      </c>
      <c r="N248" s="36" t="str">
        <f t="shared" si="20"/>
        <v>19.68W</v>
      </c>
      <c r="O248" s="36" t="str">
        <f t="shared" si="21"/>
        <v>19.68</v>
      </c>
      <c r="P248" s="36">
        <f t="shared" si="22"/>
        <v>199.68</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SSW</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SSW</v>
      </c>
    </row>
    <row r="249" spans="1:24">
      <c r="A249" s="36">
        <v>239</v>
      </c>
      <c r="B249" s="37" t="str">
        <f>'1775'!J249</f>
        <v>NbE</v>
      </c>
      <c r="C249" s="38">
        <v>999</v>
      </c>
      <c r="D249" s="40">
        <f>IF(B249=0,"",IF(B249=Lookup!$K$7,Lookup!$L$7,IF(B249=Lookup!$K$8,Lookup!$L$8,IF(B249=Lookup!$K$9,Lookup!$L$9,IF(B249=Lookup!$K$10,Lookup!$L$10,IF(B249=Lookup!$K$11,Lookup!$L$11,999))))))</f>
        <v>11.25</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11.25</v>
      </c>
      <c r="L249" s="36">
        <f t="shared" si="23"/>
        <v>11.25</v>
      </c>
      <c r="M249" s="37" t="str">
        <f>'1775'!Z249</f>
        <v>19.68W</v>
      </c>
      <c r="N249" s="36" t="str">
        <f t="shared" si="20"/>
        <v>19.68W</v>
      </c>
      <c r="O249" s="36" t="str">
        <f t="shared" si="21"/>
        <v>19.68</v>
      </c>
      <c r="P249" s="36">
        <f t="shared" si="22"/>
        <v>30.93</v>
      </c>
      <c r="Q249" s="39" t="str">
        <f>IF(P249&lt;=Lookup!$M$7,Lookup!$K$7,IF(P249&lt;=Lookup!$M$8,Lookup!$K$8,IF(P249&lt;=Lookup!$M$9,Lookup!$K$9,IF(P249&lt;=Lookup!$M$10,Lookup!$K$10,IF(P249&lt;=Lookup!$M$11,Lookup!$K$11,"")))))</f>
        <v>NEbN</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39"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NEbN</v>
      </c>
    </row>
    <row r="250" spans="1:24">
      <c r="A250" s="36">
        <v>240</v>
      </c>
      <c r="B250" s="37" t="str">
        <f>'1775'!J250</f>
        <v>NbE</v>
      </c>
      <c r="C250" s="38">
        <v>999</v>
      </c>
      <c r="D250" s="40">
        <f>IF(B250=0,"",IF(B250=Lookup!$K$7,Lookup!$L$7,IF(B250=Lookup!$K$8,Lookup!$L$8,IF(B250=Lookup!$K$9,Lookup!$L$9,IF(B250=Lookup!$K$10,Lookup!$L$10,IF(B250=Lookup!$K$11,Lookup!$L$11,999))))))</f>
        <v>11.25</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11.25</v>
      </c>
      <c r="L250" s="36">
        <f t="shared" si="23"/>
        <v>11.25</v>
      </c>
      <c r="M250" s="37" t="str">
        <f>'1775'!Z250</f>
        <v>22.5W</v>
      </c>
      <c r="N250" s="36" t="str">
        <f t="shared" si="20"/>
        <v>22.5W</v>
      </c>
      <c r="O250" s="36" t="str">
        <f t="shared" si="21"/>
        <v>22.5</v>
      </c>
      <c r="P250" s="36">
        <f t="shared" si="22"/>
        <v>33.75</v>
      </c>
      <c r="Q250" s="39" t="str">
        <f>IF(P250&lt;=Lookup!$M$7,Lookup!$K$7,IF(P250&lt;=Lookup!$M$8,Lookup!$K$8,IF(P250&lt;=Lookup!$M$9,Lookup!$K$9,IF(P250&lt;=Lookup!$M$10,Lookup!$K$10,IF(P250&lt;=Lookup!$M$11,Lookup!$K$11,"")))))</f>
        <v>NEbN</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NEbN</v>
      </c>
    </row>
    <row r="251" spans="1:24">
      <c r="A251" s="36">
        <v>241</v>
      </c>
      <c r="B251" s="37" t="str">
        <f>'1775'!J251</f>
        <v>SbW</v>
      </c>
      <c r="C251" s="38">
        <v>999</v>
      </c>
      <c r="D251" s="40">
        <f>IF(B251=0,"",IF(B251=Lookup!$K$7,Lookup!$L$7,IF(B251=Lookup!$K$8,Lookup!$L$8,IF(B251=Lookup!$K$9,Lookup!$L$9,IF(B251=Lookup!$K$10,Lookup!$L$10,IF(B251=Lookup!$K$11,Lookup!$L$11,999))))))</f>
        <v>999</v>
      </c>
      <c r="E251" s="40">
        <f>IF(D251=999,IF(B251=Lookup!$K$12,Lookup!$L$12,IF(B251=Lookup!$K$13,Lookup!$L$13,IF(B251=Lookup!$K$14,Lookup!$L$14,IF(B251=Lookup!$K$15,Lookup!$L$15,IF(B251=Lookup!$K$16,Lookup!$L$16,999))))),"")</f>
        <v>999</v>
      </c>
      <c r="F251" s="40">
        <f>IF(E251=999,IF(B251=Lookup!$K$17,Lookup!$L$17,IF(B251=Lookup!$K$18,Lookup!$L$18,IF(B251=Lookup!$K$19,Lookup!$L$19,IF(B251=Lookup!$K$20,Lookup!$L$20,IF(B251=Lookup!$K$21,Lookup!$L$21,999))))),"")</f>
        <v>999</v>
      </c>
      <c r="G251" s="40">
        <f>IF(F251=999,IF(B251=Lookup!$K$22,Lookup!$L$22,IF(B251=Lookup!$K$23,Lookup!$L$23,IF(B251=Lookup!$K$24,Lookup!$L$24,IF(B251=Lookup!$K$25,Lookup!$L$25,IF(B251=Lookup!$K$26,Lookup!$L$26,999))))),"")</f>
        <v>191.25</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191.25</v>
      </c>
      <c r="L251" s="36">
        <f t="shared" si="23"/>
        <v>191.25</v>
      </c>
      <c r="M251" s="37" t="str">
        <f>'1775'!Z251</f>
        <v>30.93W</v>
      </c>
      <c r="N251" s="36" t="str">
        <f t="shared" si="20"/>
        <v>30.93W</v>
      </c>
      <c r="O251" s="36" t="str">
        <f t="shared" si="21"/>
        <v>30.93</v>
      </c>
      <c r="P251" s="36">
        <f t="shared" si="22"/>
        <v>222.18</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SW</v>
      </c>
      <c r="V251" s="39" t="str">
        <f>IF(P251&gt;Lookup!$M$31,IF(P251&lt;=Lookup!$M$32,Lookup!$K$32,IF(P251&lt;=Lookup!$M$33,Lookup!$K$33,IF(P251&lt;=Lookup!$M$34,Lookup!$K$34,IF(P251&lt;=Lookup!$M$35,Lookup!$K$35,IF(P251&lt;=Lookup!$M$36,Lookup!$K$36,""))))),"")</f>
        <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SW</v>
      </c>
    </row>
    <row r="252" spans="1:24">
      <c r="A252" s="36">
        <v>242</v>
      </c>
      <c r="B252" s="37" t="str">
        <f>'1775'!J252</f>
        <v>S</v>
      </c>
      <c r="C252" s="38">
        <v>999</v>
      </c>
      <c r="D252" s="40">
        <f>IF(B252=0,"",IF(B252=Lookup!$K$7,Lookup!$L$7,IF(B252=Lookup!$K$8,Lookup!$L$8,IF(B252=Lookup!$K$9,Lookup!$L$9,IF(B252=Lookup!$K$10,Lookup!$L$10,IF(B252=Lookup!$K$11,Lookup!$L$11,999))))))</f>
        <v>999</v>
      </c>
      <c r="E252" s="40">
        <f>IF(D252=999,IF(B252=Lookup!$K$12,Lookup!$L$12,IF(B252=Lookup!$K$13,Lookup!$L$13,IF(B252=Lookup!$K$14,Lookup!$L$14,IF(B252=Lookup!$K$15,Lookup!$L$15,IF(B252=Lookup!$K$16,Lookup!$L$16,999))))),"")</f>
        <v>999</v>
      </c>
      <c r="F252" s="40">
        <f>IF(E252=999,IF(B252=Lookup!$K$17,Lookup!$L$17,IF(B252=Lookup!$K$18,Lookup!$L$18,IF(B252=Lookup!$K$19,Lookup!$L$19,IF(B252=Lookup!$K$20,Lookup!$L$20,IF(B252=Lookup!$K$21,Lookup!$L$21,999))))),"")</f>
        <v>999</v>
      </c>
      <c r="G252" s="40">
        <f>IF(F252=999,IF(B252=Lookup!$K$22,Lookup!$L$22,IF(B252=Lookup!$K$23,Lookup!$L$23,IF(B252=Lookup!$K$24,Lookup!$L$24,IF(B252=Lookup!$K$25,Lookup!$L$25,IF(B252=Lookup!$K$26,Lookup!$L$26,999))))),"")</f>
        <v>180</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180</v>
      </c>
      <c r="L252" s="36">
        <f t="shared" si="23"/>
        <v>180</v>
      </c>
      <c r="M252" s="37" t="str">
        <f>'1775'!Z252</f>
        <v>30.93W</v>
      </c>
      <c r="N252" s="36" t="str">
        <f t="shared" si="20"/>
        <v>30.93W</v>
      </c>
      <c r="O252" s="36" t="str">
        <f t="shared" si="21"/>
        <v>30.93</v>
      </c>
      <c r="P252" s="36">
        <f t="shared" si="22"/>
        <v>210.93</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SWbS</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SWbS</v>
      </c>
    </row>
    <row r="253" spans="1:24">
      <c r="A253" s="36">
        <v>243</v>
      </c>
      <c r="B253" s="37" t="str">
        <f>'1775'!J253</f>
        <v>Variable</v>
      </c>
      <c r="C253" s="38">
        <v>999</v>
      </c>
      <c r="D253" s="40">
        <f>IF(B253=0,"",IF(B253=Lookup!$K$7,Lookup!$L$7,IF(B253=Lookup!$K$8,Lookup!$L$8,IF(B253=Lookup!$K$9,Lookup!$L$9,IF(B253=Lookup!$K$10,Lookup!$L$10,IF(B253=Lookup!$K$11,Lookup!$L$11,999))))))</f>
        <v>999</v>
      </c>
      <c r="E253" s="40">
        <f>IF(D253=999,IF(B253=Lookup!$K$12,Lookup!$L$12,IF(B253=Lookup!$K$13,Lookup!$L$13,IF(B253=Lookup!$K$14,Lookup!$L$14,IF(B253=Lookup!$K$15,Lookup!$L$15,IF(B253=Lookup!$K$16,Lookup!$L$16,999))))),"")</f>
        <v>999</v>
      </c>
      <c r="F253" s="40">
        <f>IF(E253=999,IF(B253=Lookup!$K$17,Lookup!$L$17,IF(B253=Lookup!$K$18,Lookup!$L$18,IF(B253=Lookup!$K$19,Lookup!$L$19,IF(B253=Lookup!$K$20,Lookup!$L$20,IF(B253=Lookup!$K$21,Lookup!$L$21,999))))),"")</f>
        <v>999</v>
      </c>
      <c r="G253" s="40">
        <f>IF(F253=999,IF(B253=Lookup!$K$22,Lookup!$L$22,IF(B253=Lookup!$K$23,Lookup!$L$23,IF(B253=Lookup!$K$24,Lookup!$L$24,IF(B253=Lookup!$K$25,Lookup!$L$25,IF(B253=Lookup!$K$26,Lookup!$L$26,999))))),"")</f>
        <v>999</v>
      </c>
      <c r="H253" s="40">
        <f>IF(G253=999,IF(B253=Lookup!$K$27,Lookup!$L$27,IF(B253=Lookup!$K$28,Lookup!$L$28,IF(B253=Lookup!$K$29,Lookup!$L$29,IF(B253=Lookup!$K$30,Lookup!$L$30,IF(B253=Lookup!$K$31,Lookup!$L$31,999))))),"")</f>
        <v>999</v>
      </c>
      <c r="I253" s="40">
        <f>IF(H253=999,IF(B253=Lookup!$K$32,Lookup!$L$32,IF(B253=Lookup!$K$33,Lookup!$L$33,IF(B253=Lookup!$K$34,Lookup!$L$34,IF(B253=Lookup!$K$35,Lookup!$L$35,IF(B253=Lookup!$K$36,Lookup!$L$36,999))))),"")</f>
        <v>999</v>
      </c>
      <c r="J253" s="40" t="str">
        <f>IF(I253=999,IF(B253=Lookup!$K$37,Lookup!$L$37,IF(B253=Lookup!$K$38,Lookup!$L$38,IF(B253=Lookup!$K$39,Lookup!$L$7,""))),"")</f>
        <v/>
      </c>
      <c r="K253" s="40">
        <f t="shared" si="24"/>
        <v>999</v>
      </c>
      <c r="L253" s="36" t="str">
        <f t="shared" si="23"/>
        <v/>
      </c>
      <c r="M253" s="37" t="str">
        <f>'1775'!Z253</f>
        <v>30.93W</v>
      </c>
      <c r="N253" s="36" t="str">
        <f t="shared" si="20"/>
        <v>30.93W</v>
      </c>
      <c r="O253" s="36" t="str">
        <f t="shared" si="21"/>
        <v>30.93</v>
      </c>
      <c r="P253" s="36">
        <f t="shared" si="22"/>
        <v>1029.93</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Variable</v>
      </c>
      <c r="X253" s="41" t="str">
        <f t="shared" si="25"/>
        <v>Variable</v>
      </c>
    </row>
    <row r="254" spans="1:24">
      <c r="A254" s="36">
        <v>244</v>
      </c>
      <c r="B254" s="37" t="str">
        <f>'1775'!J254</f>
        <v>ENE</v>
      </c>
      <c r="C254" s="38">
        <v>999</v>
      </c>
      <c r="D254" s="40">
        <f>IF(B254=0,"",IF(B254=Lookup!$K$7,Lookup!$L$7,IF(B254=Lookup!$K$8,Lookup!$L$8,IF(B254=Lookup!$K$9,Lookup!$L$9,IF(B254=Lookup!$K$10,Lookup!$L$10,IF(B254=Lookup!$K$11,Lookup!$L$11,999))))))</f>
        <v>999</v>
      </c>
      <c r="E254" s="40">
        <f>IF(D254=999,IF(B254=Lookup!$K$12,Lookup!$L$12,IF(B254=Lookup!$K$13,Lookup!$L$13,IF(B254=Lookup!$K$14,Lookup!$L$14,IF(B254=Lookup!$K$15,Lookup!$L$15,IF(B254=Lookup!$K$16,Lookup!$L$16,999))))),"")</f>
        <v>67.5</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67.5</v>
      </c>
      <c r="L254" s="36">
        <f t="shared" si="23"/>
        <v>67.5</v>
      </c>
      <c r="M254" s="37" t="str">
        <f>'1775'!Z254</f>
        <v>30.93W</v>
      </c>
      <c r="N254" s="36" t="str">
        <f t="shared" si="20"/>
        <v>30.93W</v>
      </c>
      <c r="O254" s="36" t="str">
        <f t="shared" si="21"/>
        <v>30.93</v>
      </c>
      <c r="P254" s="36">
        <f t="shared" si="22"/>
        <v>98.43</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EbS</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EbS</v>
      </c>
    </row>
    <row r="255" spans="1:24">
      <c r="A255" s="36">
        <v>245</v>
      </c>
      <c r="B255" s="37" t="str">
        <f>'1775'!J255</f>
        <v>NW</v>
      </c>
      <c r="C255" s="38">
        <v>999</v>
      </c>
      <c r="D255" s="40">
        <f>IF(B255=0,"",IF(B255=Lookup!$K$7,Lookup!$L$7,IF(B255=Lookup!$K$8,Lookup!$L$8,IF(B255=Lookup!$K$9,Lookup!$L$9,IF(B255=Lookup!$K$10,Lookup!$L$10,IF(B255=Lookup!$K$11,Lookup!$L$11,999))))))</f>
        <v>999</v>
      </c>
      <c r="E255" s="40">
        <f>IF(D255=999,IF(B255=Lookup!$K$12,Lookup!$L$12,IF(B255=Lookup!$K$13,Lookup!$L$13,IF(B255=Lookup!$K$14,Lookup!$L$14,IF(B255=Lookup!$K$15,Lookup!$L$15,IF(B255=Lookup!$K$16,Lookup!$L$16,999))))),"")</f>
        <v>999</v>
      </c>
      <c r="F255" s="40">
        <f>IF(E255=999,IF(B255=Lookup!$K$17,Lookup!$L$17,IF(B255=Lookup!$K$18,Lookup!$L$18,IF(B255=Lookup!$K$19,Lookup!$L$19,IF(B255=Lookup!$K$20,Lookup!$L$20,IF(B255=Lookup!$K$21,Lookup!$L$21,999))))),"")</f>
        <v>999</v>
      </c>
      <c r="G255" s="40">
        <f>IF(F255=999,IF(B255=Lookup!$K$22,Lookup!$L$22,IF(B255=Lookup!$K$23,Lookup!$L$23,IF(B255=Lookup!$K$24,Lookup!$L$24,IF(B255=Lookup!$K$25,Lookup!$L$25,IF(B255=Lookup!$K$26,Lookup!$L$26,999))))),"")</f>
        <v>999</v>
      </c>
      <c r="H255" s="40">
        <f>IF(G255=999,IF(B255=Lookup!$K$27,Lookup!$L$27,IF(B255=Lookup!$K$28,Lookup!$L$28,IF(B255=Lookup!$K$29,Lookup!$L$29,IF(B255=Lookup!$K$30,Lookup!$L$30,IF(B255=Lookup!$K$31,Lookup!$L$31,999))))),"")</f>
        <v>999</v>
      </c>
      <c r="I255" s="40">
        <f>IF(H255=999,IF(B255=Lookup!$K$32,Lookup!$L$32,IF(B255=Lookup!$K$33,Lookup!$L$33,IF(B255=Lookup!$K$34,Lookup!$L$34,IF(B255=Lookup!$K$35,Lookup!$L$35,IF(B255=Lookup!$K$36,Lookup!$L$36,999))))),"")</f>
        <v>315</v>
      </c>
      <c r="J255" s="40" t="str">
        <f>IF(I255=999,IF(B255=Lookup!$K$37,Lookup!$L$37,IF(B255=Lookup!$K$38,Lookup!$L$38,IF(B255=Lookup!$K$39,Lookup!$L$7,""))),"")</f>
        <v/>
      </c>
      <c r="K255" s="40">
        <f t="shared" si="24"/>
        <v>315</v>
      </c>
      <c r="L255" s="36">
        <f t="shared" si="23"/>
        <v>315</v>
      </c>
      <c r="M255" s="37" t="str">
        <f>'1775'!Z255</f>
        <v>30.93W</v>
      </c>
      <c r="N255" s="36" t="str">
        <f t="shared" si="20"/>
        <v>30.93W</v>
      </c>
      <c r="O255" s="36" t="str">
        <f t="shared" si="21"/>
        <v>30.93</v>
      </c>
      <c r="P255" s="36">
        <f t="shared" si="22"/>
        <v>345.93</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NbW</v>
      </c>
      <c r="X255" s="41" t="str">
        <f t="shared" si="25"/>
        <v>NbW</v>
      </c>
    </row>
    <row r="256" spans="1:24">
      <c r="A256" s="36">
        <v>246</v>
      </c>
      <c r="B256" s="37" t="str">
        <f>'1775'!J256</f>
        <v>SW</v>
      </c>
      <c r="C256" s="38">
        <v>999</v>
      </c>
      <c r="D256" s="40">
        <f>IF(B256=0,"",IF(B256=Lookup!$K$7,Lookup!$L$7,IF(B256=Lookup!$K$8,Lookup!$L$8,IF(B256=Lookup!$K$9,Lookup!$L$9,IF(B256=Lookup!$K$10,Lookup!$L$10,IF(B256=Lookup!$K$11,Lookup!$L$11,999))))))</f>
        <v>999</v>
      </c>
      <c r="E256" s="40">
        <f>IF(D256=999,IF(B256=Lookup!$K$12,Lookup!$L$12,IF(B256=Lookup!$K$13,Lookup!$L$13,IF(B256=Lookup!$K$14,Lookup!$L$14,IF(B256=Lookup!$K$15,Lookup!$L$15,IF(B256=Lookup!$K$16,Lookup!$L$16,999))))),"")</f>
        <v>999</v>
      </c>
      <c r="F256" s="40">
        <f>IF(E256=999,IF(B256=Lookup!$K$17,Lookup!$L$17,IF(B256=Lookup!$K$18,Lookup!$L$18,IF(B256=Lookup!$K$19,Lookup!$L$19,IF(B256=Lookup!$K$20,Lookup!$L$20,IF(B256=Lookup!$K$21,Lookup!$L$21,999))))),"")</f>
        <v>999</v>
      </c>
      <c r="G256" s="40">
        <f>IF(F256=999,IF(B256=Lookup!$K$22,Lookup!$L$22,IF(B256=Lookup!$K$23,Lookup!$L$23,IF(B256=Lookup!$K$24,Lookup!$L$24,IF(B256=Lookup!$K$25,Lookup!$L$25,IF(B256=Lookup!$K$26,Lookup!$L$26,999))))),"")</f>
        <v>999</v>
      </c>
      <c r="H256" s="40">
        <f>IF(G256=999,IF(B256=Lookup!$K$27,Lookup!$L$27,IF(B256=Lookup!$K$28,Lookup!$L$28,IF(B256=Lookup!$K$29,Lookup!$L$29,IF(B256=Lookup!$K$30,Lookup!$L$30,IF(B256=Lookup!$K$31,Lookup!$L$31,999))))),"")</f>
        <v>225</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225</v>
      </c>
      <c r="L256" s="36">
        <f t="shared" si="23"/>
        <v>225</v>
      </c>
      <c r="M256" s="37" t="str">
        <f>'1775'!Z256</f>
        <v>30.93W</v>
      </c>
      <c r="N256" s="36" t="str">
        <f t="shared" si="20"/>
        <v>30.93W</v>
      </c>
      <c r="O256" s="36" t="str">
        <f t="shared" si="21"/>
        <v>30.93</v>
      </c>
      <c r="P256" s="36">
        <f t="shared" si="22"/>
        <v>255.93</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WbS</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WbS</v>
      </c>
    </row>
    <row r="257" spans="1:24">
      <c r="A257" s="36">
        <v>247</v>
      </c>
      <c r="B257" s="37" t="str">
        <f>'1775'!J257</f>
        <v>N</v>
      </c>
      <c r="C257" s="38">
        <v>999</v>
      </c>
      <c r="D257" s="40">
        <f>IF(B257=0,"",IF(B257=Lookup!$K$7,Lookup!$L$7,IF(B257=Lookup!$K$8,Lookup!$L$8,IF(B257=Lookup!$K$9,Lookup!$L$9,IF(B257=Lookup!$K$10,Lookup!$L$10,IF(B257=Lookup!$K$11,Lookup!$L$11,999))))))</f>
        <v>0</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0</v>
      </c>
      <c r="L257" s="36">
        <f t="shared" si="23"/>
        <v>0</v>
      </c>
      <c r="M257" s="37" t="str">
        <f>'1775'!Z257</f>
        <v>30.93W</v>
      </c>
      <c r="N257" s="36" t="str">
        <f t="shared" si="20"/>
        <v>30.93W</v>
      </c>
      <c r="O257" s="36" t="str">
        <f t="shared" si="21"/>
        <v>30.93</v>
      </c>
      <c r="P257" s="36">
        <f t="shared" si="22"/>
        <v>30.93</v>
      </c>
      <c r="Q257" s="39" t="str">
        <f>IF(P257&lt;=Lookup!$M$7,Lookup!$K$7,IF(P257&lt;=Lookup!$M$8,Lookup!$K$8,IF(P257&lt;=Lookup!$M$9,Lookup!$K$9,IF(P257&lt;=Lookup!$M$10,Lookup!$K$10,IF(P257&lt;=Lookup!$M$11,Lookup!$K$11,"")))))</f>
        <v>NEbN</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NEbN</v>
      </c>
    </row>
    <row r="258" spans="1:24">
      <c r="A258" s="36">
        <v>248</v>
      </c>
      <c r="B258" s="37" t="str">
        <f>'1775'!J258</f>
        <v>SEbE</v>
      </c>
      <c r="C258" s="38">
        <v>999</v>
      </c>
      <c r="D258" s="40">
        <f>IF(B258=0,"",IF(B258=Lookup!$K$7,Lookup!$L$7,IF(B258=Lookup!$K$8,Lookup!$L$8,IF(B258=Lookup!$K$9,Lookup!$L$9,IF(B258=Lookup!$K$10,Lookup!$L$10,IF(B258=Lookup!$K$11,Lookup!$L$11,999))))))</f>
        <v>999</v>
      </c>
      <c r="E258" s="40">
        <f>IF(D258=999,IF(B258=Lookup!$K$12,Lookup!$L$12,IF(B258=Lookup!$K$13,Lookup!$L$13,IF(B258=Lookup!$K$14,Lookup!$L$14,IF(B258=Lookup!$K$15,Lookup!$L$15,IF(B258=Lookup!$K$16,Lookup!$L$16,999))))),"")</f>
        <v>999</v>
      </c>
      <c r="F258" s="40">
        <f>IF(E258=999,IF(B258=Lookup!$K$17,Lookup!$L$17,IF(B258=Lookup!$K$18,Lookup!$L$18,IF(B258=Lookup!$K$19,Lookup!$L$19,IF(B258=Lookup!$K$20,Lookup!$L$20,IF(B258=Lookup!$K$21,Lookup!$L$21,999))))),"")</f>
        <v>123.75</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123.75</v>
      </c>
      <c r="L258" s="36">
        <f t="shared" si="23"/>
        <v>123.75</v>
      </c>
      <c r="M258" s="37" t="str">
        <f>'1775'!Z258</f>
        <v>42.18W</v>
      </c>
      <c r="N258" s="36" t="str">
        <f t="shared" si="20"/>
        <v>42.18W</v>
      </c>
      <c r="O258" s="36" t="str">
        <f t="shared" si="21"/>
        <v>42.18</v>
      </c>
      <c r="P258" s="36">
        <f t="shared" si="22"/>
        <v>165.93</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SbE</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SbE</v>
      </c>
    </row>
    <row r="259" spans="1:24">
      <c r="A259" s="36">
        <v>249</v>
      </c>
      <c r="B259" s="37" t="str">
        <f>'1775'!J259</f>
        <v>Variable</v>
      </c>
      <c r="C259" s="38">
        <v>999</v>
      </c>
      <c r="D259" s="40">
        <f>IF(B259=0,"",IF(B259=Lookup!$K$7,Lookup!$L$7,IF(B259=Lookup!$K$8,Lookup!$L$8,IF(B259=Lookup!$K$9,Lookup!$L$9,IF(B259=Lookup!$K$10,Lookup!$L$10,IF(B259=Lookup!$K$11,Lookup!$L$11,999))))))</f>
        <v>999</v>
      </c>
      <c r="E259" s="40">
        <f>IF(D259=999,IF(B259=Lookup!$K$12,Lookup!$L$12,IF(B259=Lookup!$K$13,Lookup!$L$13,IF(B259=Lookup!$K$14,Lookup!$L$14,IF(B259=Lookup!$K$15,Lookup!$L$15,IF(B259=Lookup!$K$16,Lookup!$L$16,999))))),"")</f>
        <v>999</v>
      </c>
      <c r="F259" s="40">
        <f>IF(E259=999,IF(B259=Lookup!$K$17,Lookup!$L$17,IF(B259=Lookup!$K$18,Lookup!$L$18,IF(B259=Lookup!$K$19,Lookup!$L$19,IF(B259=Lookup!$K$20,Lookup!$L$20,IF(B259=Lookup!$K$21,Lookup!$L$21,999))))),"")</f>
        <v>999</v>
      </c>
      <c r="G259" s="40">
        <f>IF(F259=999,IF(B259=Lookup!$K$22,Lookup!$L$22,IF(B259=Lookup!$K$23,Lookup!$L$23,IF(B259=Lookup!$K$24,Lookup!$L$24,IF(B259=Lookup!$K$25,Lookup!$L$25,IF(B259=Lookup!$K$26,Lookup!$L$26,999))))),"")</f>
        <v>999</v>
      </c>
      <c r="H259" s="40">
        <f>IF(G259=999,IF(B259=Lookup!$K$27,Lookup!$L$27,IF(B259=Lookup!$K$28,Lookup!$L$28,IF(B259=Lookup!$K$29,Lookup!$L$29,IF(B259=Lookup!$K$30,Lookup!$L$30,IF(B259=Lookup!$K$31,Lookup!$L$31,999))))),"")</f>
        <v>999</v>
      </c>
      <c r="I259" s="40">
        <f>IF(H259=999,IF(B259=Lookup!$K$32,Lookup!$L$32,IF(B259=Lookup!$K$33,Lookup!$L$33,IF(B259=Lookup!$K$34,Lookup!$L$34,IF(B259=Lookup!$K$35,Lookup!$L$35,IF(B259=Lookup!$K$36,Lookup!$L$36,999))))),"")</f>
        <v>999</v>
      </c>
      <c r="J259" s="40" t="str">
        <f>IF(I259=999,IF(B259=Lookup!$K$37,Lookup!$L$37,IF(B259=Lookup!$K$38,Lookup!$L$38,IF(B259=Lookup!$K$39,Lookup!$L$7,""))),"")</f>
        <v/>
      </c>
      <c r="K259" s="40">
        <f t="shared" si="24"/>
        <v>999</v>
      </c>
      <c r="L259" s="36" t="str">
        <f t="shared" si="23"/>
        <v/>
      </c>
      <c r="M259" s="37" t="str">
        <f>'1775'!Z259</f>
        <v>42.18W</v>
      </c>
      <c r="N259" s="36" t="str">
        <f t="shared" si="20"/>
        <v>42.18W</v>
      </c>
      <c r="O259" s="36" t="str">
        <f t="shared" si="21"/>
        <v>42.18</v>
      </c>
      <c r="P259" s="36">
        <f t="shared" si="22"/>
        <v>1041.18</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Variable</v>
      </c>
      <c r="X259" s="41" t="str">
        <f t="shared" si="25"/>
        <v>Variable</v>
      </c>
    </row>
    <row r="260" spans="1:24">
      <c r="A260" s="36">
        <v>250</v>
      </c>
      <c r="B260" s="37" t="str">
        <f>'1775'!J260</f>
        <v>SWbW</v>
      </c>
      <c r="C260" s="38">
        <v>999</v>
      </c>
      <c r="D260" s="40">
        <f>IF(B260=0,"",IF(B260=Lookup!$K$7,Lookup!$L$7,IF(B260=Lookup!$K$8,Lookup!$L$8,IF(B260=Lookup!$K$9,Lookup!$L$9,IF(B260=Lookup!$K$10,Lookup!$L$10,IF(B260=Lookup!$K$11,Lookup!$L$11,999))))))</f>
        <v>999</v>
      </c>
      <c r="E260" s="40">
        <f>IF(D260=999,IF(B260=Lookup!$K$12,Lookup!$L$12,IF(B260=Lookup!$K$13,Lookup!$L$13,IF(B260=Lookup!$K$14,Lookup!$L$14,IF(B260=Lookup!$K$15,Lookup!$L$15,IF(B260=Lookup!$K$16,Lookup!$L$16,999))))),"")</f>
        <v>999</v>
      </c>
      <c r="F260" s="40">
        <f>IF(E260=999,IF(B260=Lookup!$K$17,Lookup!$L$17,IF(B260=Lookup!$K$18,Lookup!$L$18,IF(B260=Lookup!$K$19,Lookup!$L$19,IF(B260=Lookup!$K$20,Lookup!$L$20,IF(B260=Lookup!$K$21,Lookup!$L$21,999))))),"")</f>
        <v>999</v>
      </c>
      <c r="G260" s="40">
        <f>IF(F260=999,IF(B260=Lookup!$K$22,Lookup!$L$22,IF(B260=Lookup!$K$23,Lookup!$L$23,IF(B260=Lookup!$K$24,Lookup!$L$24,IF(B260=Lookup!$K$25,Lookup!$L$25,IF(B260=Lookup!$K$26,Lookup!$L$26,999))))),"")</f>
        <v>999</v>
      </c>
      <c r="H260" s="40">
        <f>IF(G260=999,IF(B260=Lookup!$K$27,Lookup!$L$27,IF(B260=Lookup!$K$28,Lookup!$L$28,IF(B260=Lookup!$K$29,Lookup!$L$29,IF(B260=Lookup!$K$30,Lookup!$L$30,IF(B260=Lookup!$K$31,Lookup!$L$31,999))))),"")</f>
        <v>236.25</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236.25</v>
      </c>
      <c r="L260" s="36">
        <f t="shared" si="23"/>
        <v>236.25</v>
      </c>
      <c r="M260" s="37" t="str">
        <f>'1775'!Z260</f>
        <v>42.18W</v>
      </c>
      <c r="N260" s="36" t="str">
        <f t="shared" si="20"/>
        <v>42.18W</v>
      </c>
      <c r="O260" s="36" t="str">
        <f t="shared" si="21"/>
        <v>42.18</v>
      </c>
      <c r="P260" s="36">
        <f t="shared" si="22"/>
        <v>278.43</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WbN</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WbN</v>
      </c>
    </row>
    <row r="261" spans="1:24">
      <c r="A261" s="36">
        <v>251</v>
      </c>
      <c r="B261" s="37" t="str">
        <f>'1775'!J261</f>
        <v>S</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180</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180</v>
      </c>
      <c r="L261" s="36">
        <f t="shared" si="23"/>
        <v>180</v>
      </c>
      <c r="M261" s="37" t="str">
        <f>'1775'!Z261</f>
        <v>42.18W</v>
      </c>
      <c r="N261" s="36" t="str">
        <f t="shared" si="20"/>
        <v>42.18W</v>
      </c>
      <c r="O261" s="36" t="str">
        <f t="shared" si="21"/>
        <v>42.18</v>
      </c>
      <c r="P261" s="36">
        <f t="shared" si="22"/>
        <v>222.18</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SW</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SW</v>
      </c>
    </row>
    <row r="262" spans="1:24">
      <c r="A262" s="36">
        <v>252</v>
      </c>
      <c r="B262" s="37" t="str">
        <f>'1775'!J262</f>
        <v>NWbW</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999</v>
      </c>
      <c r="H262" s="40">
        <f>IF(G262=999,IF(B262=Lookup!$K$27,Lookup!$L$27,IF(B262=Lookup!$K$28,Lookup!$L$28,IF(B262=Lookup!$K$29,Lookup!$L$29,IF(B262=Lookup!$K$30,Lookup!$L$30,IF(B262=Lookup!$K$31,Lookup!$L$31,999))))),"")</f>
        <v>999</v>
      </c>
      <c r="I262" s="40">
        <f>IF(H262=999,IF(B262=Lookup!$K$32,Lookup!$L$32,IF(B262=Lookup!$K$33,Lookup!$L$33,IF(B262=Lookup!$K$34,Lookup!$L$34,IF(B262=Lookup!$K$35,Lookup!$L$35,IF(B262=Lookup!$K$36,Lookup!$L$36,999))))),"")</f>
        <v>303.75</v>
      </c>
      <c r="J262" s="40" t="str">
        <f>IF(I262=999,IF(B262=Lookup!$K$37,Lookup!$L$37,IF(B262=Lookup!$K$38,Lookup!$L$38,IF(B262=Lookup!$K$39,Lookup!$L$7,""))),"")</f>
        <v/>
      </c>
      <c r="K262" s="40">
        <f t="shared" si="24"/>
        <v>303.75</v>
      </c>
      <c r="L262" s="36">
        <f t="shared" si="23"/>
        <v>303.75</v>
      </c>
      <c r="M262" s="37" t="str">
        <f>'1775'!Z262</f>
        <v>39.37W</v>
      </c>
      <c r="N262" s="36" t="str">
        <f t="shared" si="20"/>
        <v>39.37W</v>
      </c>
      <c r="O262" s="36" t="str">
        <f t="shared" si="21"/>
        <v>39.37</v>
      </c>
      <c r="P262" s="36">
        <f t="shared" si="22"/>
        <v>343.12</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NNW</v>
      </c>
      <c r="X262" s="41" t="str">
        <f t="shared" si="25"/>
        <v>NNW</v>
      </c>
    </row>
    <row r="263" spans="1:24">
      <c r="A263" s="36">
        <v>253</v>
      </c>
      <c r="B263" s="37" t="str">
        <f>'1775'!J263</f>
        <v>ENE</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67.5</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67.5</v>
      </c>
      <c r="L263" s="36">
        <f t="shared" si="23"/>
        <v>67.5</v>
      </c>
      <c r="M263" s="37" t="str">
        <f>'1775'!Z263</f>
        <v>39.37W</v>
      </c>
      <c r="N263" s="36" t="str">
        <f t="shared" si="20"/>
        <v>39.37W</v>
      </c>
      <c r="O263" s="36" t="str">
        <f t="shared" si="21"/>
        <v>39.37</v>
      </c>
      <c r="P263" s="36">
        <f t="shared" si="22"/>
        <v>106.87</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EbS</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EbS</v>
      </c>
    </row>
    <row r="264" spans="1:24">
      <c r="A264" s="36">
        <v>254</v>
      </c>
      <c r="B264" s="37" t="str">
        <f>'1775'!J264</f>
        <v xml:space="preserve">WbS </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999</v>
      </c>
      <c r="G264" s="40">
        <f>IF(F264=999,IF(B264=Lookup!$K$22,Lookup!$L$22,IF(B264=Lookup!$K$23,Lookup!$L$23,IF(B264=Lookup!$K$24,Lookup!$L$24,IF(B264=Lookup!$K$25,Lookup!$L$25,IF(B264=Lookup!$K$26,Lookup!$L$26,999))))),"")</f>
        <v>999</v>
      </c>
      <c r="H264" s="40">
        <f>IF(G264=999,IF(B264=Lookup!$K$27,Lookup!$L$27,IF(B264=Lookup!$K$28,Lookup!$L$28,IF(B264=Lookup!$K$29,Lookup!$L$29,IF(B264=Lookup!$K$30,Lookup!$L$30,IF(B264=Lookup!$K$31,Lookup!$L$31,999))))),"")</f>
        <v>999</v>
      </c>
      <c r="I264" s="40">
        <f>IF(H264=999,IF(B264=Lookup!$K$32,Lookup!$L$32,IF(B264=Lookup!$K$33,Lookup!$L$33,IF(B264=Lookup!$K$34,Lookup!$L$34,IF(B264=Lookup!$K$35,Lookup!$L$35,IF(B264=Lookup!$K$36,Lookup!$L$36,999))))),"")</f>
        <v>999</v>
      </c>
      <c r="J264" s="40" t="str">
        <f>IF(I264=999,IF(B264=Lookup!$K$37,Lookup!$L$37,IF(B264=Lookup!$K$38,Lookup!$L$38,IF(B264=Lookup!$K$39,Lookup!$L$7,""))),"")</f>
        <v/>
      </c>
      <c r="K264" s="40">
        <f t="shared" si="24"/>
        <v>999</v>
      </c>
      <c r="L264" s="36" t="str">
        <f t="shared" si="23"/>
        <v/>
      </c>
      <c r="M264" s="37" t="str">
        <f>'1775'!Z264</f>
        <v>36.35W</v>
      </c>
      <c r="N264" s="36" t="str">
        <f t="shared" si="20"/>
        <v>36.35W</v>
      </c>
      <c r="O264" s="36" t="str">
        <f t="shared" si="21"/>
        <v>36.35</v>
      </c>
      <c r="P264" s="36">
        <f t="shared" si="22"/>
        <v>1035.3499999999999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xml:space="preserve">WbS </v>
      </c>
      <c r="X264" s="41" t="str">
        <f t="shared" si="25"/>
        <v xml:space="preserve">WbS </v>
      </c>
    </row>
    <row r="265" spans="1:24">
      <c r="A265" s="36">
        <v>255</v>
      </c>
      <c r="B265" s="37" t="str">
        <f>'1775'!J265</f>
        <v>E</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90</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90</v>
      </c>
      <c r="L265" s="36">
        <f t="shared" si="23"/>
        <v>90</v>
      </c>
      <c r="M265" s="37" t="str">
        <f>'1775'!Z265</f>
        <v>36.35W</v>
      </c>
      <c r="N265" s="36" t="str">
        <f t="shared" si="20"/>
        <v>36.35W</v>
      </c>
      <c r="O265" s="36" t="str">
        <f t="shared" si="21"/>
        <v>36.35</v>
      </c>
      <c r="P265" s="36">
        <f t="shared" si="22"/>
        <v>126.35</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SEbE</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SEbE</v>
      </c>
    </row>
    <row r="266" spans="1:24">
      <c r="A266" s="36">
        <v>256</v>
      </c>
      <c r="B266" s="37" t="str">
        <f>'1775'!J266</f>
        <v>NE</v>
      </c>
      <c r="C266" s="38">
        <v>999</v>
      </c>
      <c r="D266" s="40">
        <f>IF(B266=0,"",IF(B266=Lookup!$K$7,Lookup!$L$7,IF(B266=Lookup!$K$8,Lookup!$L$8,IF(B266=Lookup!$K$9,Lookup!$L$9,IF(B266=Lookup!$K$10,Lookup!$L$10,IF(B266=Lookup!$K$11,Lookup!$L$11,999))))))</f>
        <v>45</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45</v>
      </c>
      <c r="L266" s="36">
        <f t="shared" si="23"/>
        <v>45</v>
      </c>
      <c r="M266" s="37" t="str">
        <f>'1775'!Z266</f>
        <v>36.35W</v>
      </c>
      <c r="N266" s="36" t="str">
        <f t="shared" ref="N266:N329" si="26">IF(M266&lt;0,"0W",M266)</f>
        <v>36.35W</v>
      </c>
      <c r="O266" s="36" t="str">
        <f t="shared" ref="O266:O329" si="27">IF(N266=0,0,LEFT(N266,LEN(N266)-1))</f>
        <v>36.35</v>
      </c>
      <c r="P266" s="36">
        <f t="shared" si="22"/>
        <v>81.349999999999994</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EbN</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EbN</v>
      </c>
    </row>
    <row r="267" spans="1:24">
      <c r="A267" s="36">
        <v>257</v>
      </c>
      <c r="B267" s="37" t="str">
        <f>'1775'!J267</f>
        <v>NNW</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999</v>
      </c>
      <c r="H267" s="40">
        <f>IF(G267=999,IF(B267=Lookup!$K$27,Lookup!$L$27,IF(B267=Lookup!$K$28,Lookup!$L$28,IF(B267=Lookup!$K$29,Lookup!$L$29,IF(B267=Lookup!$K$30,Lookup!$L$30,IF(B267=Lookup!$K$31,Lookup!$L$31,999))))),"")</f>
        <v>999</v>
      </c>
      <c r="I267" s="40">
        <f>IF(H267=999,IF(B267=Lookup!$K$32,Lookup!$L$32,IF(B267=Lookup!$K$33,Lookup!$L$33,IF(B267=Lookup!$K$34,Lookup!$L$34,IF(B267=Lookup!$K$35,Lookup!$L$35,IF(B267=Lookup!$K$36,Lookup!$L$36,999))))),"")</f>
        <v>999</v>
      </c>
      <c r="J267" s="40">
        <f>IF(I267=999,IF(B267=Lookup!$K$37,Lookup!$L$37,IF(B267=Lookup!$K$38,Lookup!$L$38,IF(B267=Lookup!$K$39,Lookup!$L$7,""))),"")</f>
        <v>337.5</v>
      </c>
      <c r="K267" s="40">
        <f t="shared" si="24"/>
        <v>337.5</v>
      </c>
      <c r="L267" s="36">
        <f t="shared" si="23"/>
        <v>337.5</v>
      </c>
      <c r="M267" s="37" t="str">
        <f>'1775'!Z267</f>
        <v>36.35W</v>
      </c>
      <c r="N267" s="36" t="str">
        <f t="shared" si="26"/>
        <v>36.35W</v>
      </c>
      <c r="O267" s="36" t="str">
        <f t="shared" si="27"/>
        <v>36.35</v>
      </c>
      <c r="P267" s="36">
        <f t="shared" ref="P267:P330" si="28">K267+O267</f>
        <v>373.85</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NbE</v>
      </c>
      <c r="X267" s="41" t="str">
        <f t="shared" si="25"/>
        <v>NbE</v>
      </c>
    </row>
    <row r="268" spans="1:24">
      <c r="A268" s="36">
        <v>258</v>
      </c>
      <c r="B268" s="37" t="str">
        <f>'1775'!J268</f>
        <v xml:space="preserve">NWbW </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999</v>
      </c>
      <c r="G268" s="40">
        <f>IF(F268=999,IF(B268=Lookup!$K$22,Lookup!$L$22,IF(B268=Lookup!$K$23,Lookup!$L$23,IF(B268=Lookup!$K$24,Lookup!$L$24,IF(B268=Lookup!$K$25,Lookup!$L$25,IF(B268=Lookup!$K$26,Lookup!$L$26,999))))),"")</f>
        <v>999</v>
      </c>
      <c r="H268" s="40">
        <f>IF(G268=999,IF(B268=Lookup!$K$27,Lookup!$L$27,IF(B268=Lookup!$K$28,Lookup!$L$28,IF(B268=Lookup!$K$29,Lookup!$L$29,IF(B268=Lookup!$K$30,Lookup!$L$30,IF(B268=Lookup!$K$31,Lookup!$L$31,999))))),"")</f>
        <v>999</v>
      </c>
      <c r="I268" s="40">
        <f>IF(H268=999,IF(B268=Lookup!$K$32,Lookup!$L$32,IF(B268=Lookup!$K$33,Lookup!$L$33,IF(B268=Lookup!$K$34,Lookup!$L$34,IF(B268=Lookup!$K$35,Lookup!$L$35,IF(B268=Lookup!$K$36,Lookup!$L$36,999))))),"")</f>
        <v>999</v>
      </c>
      <c r="J268" s="40" t="str">
        <f>IF(I268=999,IF(B268=Lookup!$K$37,Lookup!$L$37,IF(B268=Lookup!$K$38,Lookup!$L$38,IF(B268=Lookup!$K$39,Lookup!$L$7,""))),"")</f>
        <v/>
      </c>
      <c r="K268" s="40">
        <f t="shared" si="24"/>
        <v>999</v>
      </c>
      <c r="L268" s="36" t="str">
        <f t="shared" ref="L268:L290" si="29">IF(K268=999,"",K268)</f>
        <v/>
      </c>
      <c r="M268" s="37" t="str">
        <f>'1775'!Z268</f>
        <v>33.75W</v>
      </c>
      <c r="N268" s="36" t="str">
        <f t="shared" si="26"/>
        <v>33.75W</v>
      </c>
      <c r="O268" s="36" t="str">
        <f t="shared" si="27"/>
        <v>33.75</v>
      </c>
      <c r="P268" s="36">
        <f t="shared" si="28"/>
        <v>1032.75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 xml:space="preserve">NWbW </v>
      </c>
      <c r="X268" s="41" t="str">
        <f t="shared" si="25"/>
        <v xml:space="preserve">NWbW </v>
      </c>
    </row>
    <row r="269" spans="1:24">
      <c r="A269" s="36">
        <v>259</v>
      </c>
      <c r="B269" s="37" t="str">
        <f>'1775'!J269</f>
        <v>NW</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999</v>
      </c>
      <c r="F269" s="40">
        <f>IF(E269=999,IF(B269=Lookup!$K$17,Lookup!$L$17,IF(B269=Lookup!$K$18,Lookup!$L$18,IF(B269=Lookup!$K$19,Lookup!$L$19,IF(B269=Lookup!$K$20,Lookup!$L$20,IF(B269=Lookup!$K$21,Lookup!$L$21,999))))),"")</f>
        <v>999</v>
      </c>
      <c r="G269" s="40">
        <f>IF(F269=999,IF(B269=Lookup!$K$22,Lookup!$L$22,IF(B269=Lookup!$K$23,Lookup!$L$23,IF(B269=Lookup!$K$24,Lookup!$L$24,IF(B269=Lookup!$K$25,Lookup!$L$25,IF(B269=Lookup!$K$26,Lookup!$L$26,999))))),"")</f>
        <v>999</v>
      </c>
      <c r="H269" s="40">
        <f>IF(G269=999,IF(B269=Lookup!$K$27,Lookup!$L$27,IF(B269=Lookup!$K$28,Lookup!$L$28,IF(B269=Lookup!$K$29,Lookup!$L$29,IF(B269=Lookup!$K$30,Lookup!$L$30,IF(B269=Lookup!$K$31,Lookup!$L$31,999))))),"")</f>
        <v>999</v>
      </c>
      <c r="I269" s="40">
        <f>IF(H269=999,IF(B269=Lookup!$K$32,Lookup!$L$32,IF(B269=Lookup!$K$33,Lookup!$L$33,IF(B269=Lookup!$K$34,Lookup!$L$34,IF(B269=Lookup!$K$35,Lookup!$L$35,IF(B269=Lookup!$K$36,Lookup!$L$36,999))))),"")</f>
        <v>315</v>
      </c>
      <c r="J269" s="40" t="str">
        <f>IF(I269=999,IF(B269=Lookup!$K$37,Lookup!$L$37,IF(B269=Lookup!$K$38,Lookup!$L$38,IF(B269=Lookup!$K$39,Lookup!$L$7,""))),"")</f>
        <v/>
      </c>
      <c r="K269" s="40">
        <f t="shared" si="24"/>
        <v>315</v>
      </c>
      <c r="L269" s="36">
        <f t="shared" si="29"/>
        <v>315</v>
      </c>
      <c r="M269" s="37" t="str">
        <f>'1775'!Z269</f>
        <v>33.75W</v>
      </c>
      <c r="N269" s="36" t="str">
        <f t="shared" si="26"/>
        <v>33.75W</v>
      </c>
      <c r="O269" s="36" t="str">
        <f t="shared" si="27"/>
        <v>33.75</v>
      </c>
      <c r="P269" s="36">
        <f t="shared" si="28"/>
        <v>348.75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NbW</v>
      </c>
      <c r="X269" s="41" t="str">
        <f t="shared" si="25"/>
        <v>NbW</v>
      </c>
    </row>
    <row r="270" spans="1:24">
      <c r="A270" s="36">
        <v>260</v>
      </c>
      <c r="B270" s="37" t="str">
        <f>'1775'!J270</f>
        <v>ESE</v>
      </c>
      <c r="C270" s="38">
        <v>999</v>
      </c>
      <c r="D270" s="40">
        <f>IF(B270=0,"",IF(B270=Lookup!$K$7,Lookup!$L$7,IF(B270=Lookup!$K$8,Lookup!$L$8,IF(B270=Lookup!$K$9,Lookup!$L$9,IF(B270=Lookup!$K$10,Lookup!$L$10,IF(B270=Lookup!$K$11,Lookup!$L$11,999))))))</f>
        <v>999</v>
      </c>
      <c r="E270" s="40">
        <f>IF(D270=999,IF(B270=Lookup!$K$12,Lookup!$L$12,IF(B270=Lookup!$K$13,Lookup!$L$13,IF(B270=Lookup!$K$14,Lookup!$L$14,IF(B270=Lookup!$K$15,Lookup!$L$15,IF(B270=Lookup!$K$16,Lookup!$L$16,999))))),"")</f>
        <v>999</v>
      </c>
      <c r="F270" s="40">
        <f>IF(E270=999,IF(B270=Lookup!$K$17,Lookup!$L$17,IF(B270=Lookup!$K$18,Lookup!$L$18,IF(B270=Lookup!$K$19,Lookup!$L$19,IF(B270=Lookup!$K$20,Lookup!$L$20,IF(B270=Lookup!$K$21,Lookup!$L$21,999))))),"")</f>
        <v>112.5</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112.5</v>
      </c>
      <c r="L270" s="36">
        <f t="shared" si="29"/>
        <v>112.5</v>
      </c>
      <c r="M270" s="37" t="str">
        <f>'1775'!Z270</f>
        <v>28.12W</v>
      </c>
      <c r="N270" s="36" t="str">
        <f t="shared" si="26"/>
        <v>28.12W</v>
      </c>
      <c r="O270" s="36" t="str">
        <f t="shared" si="27"/>
        <v>28.12</v>
      </c>
      <c r="P270" s="36">
        <f t="shared" si="28"/>
        <v>140.62</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SE</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SE</v>
      </c>
    </row>
    <row r="271" spans="1:24">
      <c r="A271" s="36">
        <v>261</v>
      </c>
      <c r="B271" s="37" t="str">
        <f>'1775'!J271</f>
        <v>NW</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315</v>
      </c>
      <c r="J271" s="40" t="str">
        <f>IF(I271=999,IF(B271=Lookup!$K$37,Lookup!$L$37,IF(B271=Lookup!$K$38,Lookup!$L$38,IF(B271=Lookup!$K$39,Lookup!$L$7,""))),"")</f>
        <v/>
      </c>
      <c r="K271" s="40">
        <f t="shared" si="24"/>
        <v>315</v>
      </c>
      <c r="L271" s="36">
        <f t="shared" si="29"/>
        <v>315</v>
      </c>
      <c r="M271" s="37" t="str">
        <f>'1775'!Z271</f>
        <v>28.12W</v>
      </c>
      <c r="N271" s="36" t="str">
        <f t="shared" si="26"/>
        <v>28.12W</v>
      </c>
      <c r="O271" s="36" t="str">
        <f t="shared" si="27"/>
        <v>28.12</v>
      </c>
      <c r="P271" s="36">
        <f t="shared" si="28"/>
        <v>343.12</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NNW</v>
      </c>
      <c r="X271" s="41" t="str">
        <f t="shared" si="25"/>
        <v>NNW</v>
      </c>
    </row>
    <row r="272" spans="1:24">
      <c r="A272" s="36">
        <v>262</v>
      </c>
      <c r="B272" s="37" t="str">
        <f>'1775'!J272</f>
        <v>NWbN</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999</v>
      </c>
      <c r="H272" s="40">
        <f>IF(G272=999,IF(B272=Lookup!$K$27,Lookup!$L$27,IF(B272=Lookup!$K$28,Lookup!$L$28,IF(B272=Lookup!$K$29,Lookup!$L$29,IF(B272=Lookup!$K$30,Lookup!$L$30,IF(B272=Lookup!$K$31,Lookup!$L$31,999))))),"")</f>
        <v>999</v>
      </c>
      <c r="I272" s="40">
        <f>IF(H272=999,IF(B272=Lookup!$K$32,Lookup!$L$32,IF(B272=Lookup!$K$33,Lookup!$L$33,IF(B272=Lookup!$K$34,Lookup!$L$34,IF(B272=Lookup!$K$35,Lookup!$L$35,IF(B272=Lookup!$K$36,Lookup!$L$36,999))))),"")</f>
        <v>326.25</v>
      </c>
      <c r="J272" s="40" t="str">
        <f>IF(I272=999,IF(B272=Lookup!$K$37,Lookup!$L$37,IF(B272=Lookup!$K$38,Lookup!$L$38,IF(B272=Lookup!$K$39,Lookup!$L$7,""))),"")</f>
        <v/>
      </c>
      <c r="K272" s="40">
        <f t="shared" si="24"/>
        <v>326.25</v>
      </c>
      <c r="L272" s="36">
        <f t="shared" si="29"/>
        <v>326.25</v>
      </c>
      <c r="M272" s="37" t="str">
        <f>'1775'!Z272</f>
        <v>25.31W</v>
      </c>
      <c r="N272" s="36" t="str">
        <f t="shared" si="26"/>
        <v>25.31W</v>
      </c>
      <c r="O272" s="36" t="str">
        <f t="shared" si="27"/>
        <v>25.31</v>
      </c>
      <c r="P272" s="36">
        <f t="shared" si="28"/>
        <v>351.56</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NbW</v>
      </c>
      <c r="X272" s="41" t="str">
        <f t="shared" si="25"/>
        <v>NbW</v>
      </c>
    </row>
    <row r="273" spans="1:24">
      <c r="A273" s="36">
        <v>263</v>
      </c>
      <c r="B273" s="37" t="str">
        <f>'1775'!J273</f>
        <v>NWbN</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999</v>
      </c>
      <c r="H273" s="40">
        <f>IF(G273=999,IF(B273=Lookup!$K$27,Lookup!$L$27,IF(B273=Lookup!$K$28,Lookup!$L$28,IF(B273=Lookup!$K$29,Lookup!$L$29,IF(B273=Lookup!$K$30,Lookup!$L$30,IF(B273=Lookup!$K$31,Lookup!$L$31,999))))),"")</f>
        <v>999</v>
      </c>
      <c r="I273" s="40">
        <f>IF(H273=999,IF(B273=Lookup!$K$32,Lookup!$L$32,IF(B273=Lookup!$K$33,Lookup!$L$33,IF(B273=Lookup!$K$34,Lookup!$L$34,IF(B273=Lookup!$K$35,Lookup!$L$35,IF(B273=Lookup!$K$36,Lookup!$L$36,999))))),"")</f>
        <v>326.25</v>
      </c>
      <c r="J273" s="40" t="str">
        <f>IF(I273=999,IF(B273=Lookup!$K$37,Lookup!$L$37,IF(B273=Lookup!$K$38,Lookup!$L$38,IF(B273=Lookup!$K$39,Lookup!$L$7,""))),"")</f>
        <v/>
      </c>
      <c r="K273" s="40">
        <f t="shared" si="24"/>
        <v>326.25</v>
      </c>
      <c r="L273" s="36">
        <f t="shared" si="29"/>
        <v>326.25</v>
      </c>
      <c r="M273" s="37" t="str">
        <f>'1775'!Z273</f>
        <v>25.31W</v>
      </c>
      <c r="N273" s="36" t="str">
        <f t="shared" si="26"/>
        <v>25.31W</v>
      </c>
      <c r="O273" s="36" t="str">
        <f t="shared" si="27"/>
        <v>25.31</v>
      </c>
      <c r="P273" s="36">
        <f t="shared" si="28"/>
        <v>351.56</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NbW</v>
      </c>
      <c r="X273" s="41" t="str">
        <f t="shared" si="25"/>
        <v>NbW</v>
      </c>
    </row>
    <row r="274" spans="1:24">
      <c r="A274" s="36">
        <v>264</v>
      </c>
      <c r="B274" s="37" t="str">
        <f>'1775'!J274</f>
        <v>NE</v>
      </c>
      <c r="C274" s="38">
        <v>999</v>
      </c>
      <c r="D274" s="40">
        <f>IF(B274=0,"",IF(B274=Lookup!$K$7,Lookup!$L$7,IF(B274=Lookup!$K$8,Lookup!$L$8,IF(B274=Lookup!$K$9,Lookup!$L$9,IF(B274=Lookup!$K$10,Lookup!$L$10,IF(B274=Lookup!$K$11,Lookup!$L$11,999))))))</f>
        <v>45</v>
      </c>
      <c r="E274" s="40" t="str">
        <f>IF(D274=999,IF(B274=Lookup!$K$12,Lookup!$L$12,IF(B274=Lookup!$K$13,Lookup!$L$13,IF(B274=Lookup!$K$14,Lookup!$L$14,IF(B274=Lookup!$K$15,Lookup!$L$15,IF(B274=Lookup!$K$16,Lookup!$L$16,999))))),"")</f>
        <v/>
      </c>
      <c r="F274" s="40" t="str">
        <f>IF(E274=999,IF(B274=Lookup!$K$17,Lookup!$L$17,IF(B274=Lookup!$K$18,Lookup!$L$18,IF(B274=Lookup!$K$19,Lookup!$L$19,IF(B274=Lookup!$K$20,Lookup!$L$20,IF(B274=Lookup!$K$21,Lookup!$L$21,999))))),"")</f>
        <v/>
      </c>
      <c r="G274" s="40" t="str">
        <f>IF(F274=999,IF(B274=Lookup!$K$22,Lookup!$L$22,IF(B274=Lookup!$K$23,Lookup!$L$23,IF(B274=Lookup!$K$24,Lookup!$L$24,IF(B274=Lookup!$K$25,Lookup!$L$25,IF(B274=Lookup!$K$26,Lookup!$L$26,999))))),"")</f>
        <v/>
      </c>
      <c r="H274" s="40" t="str">
        <f>IF(G274=999,IF(B274=Lookup!$K$27,Lookup!$L$27,IF(B274=Lookup!$K$28,Lookup!$L$28,IF(B274=Lookup!$K$29,Lookup!$L$29,IF(B274=Lookup!$K$30,Lookup!$L$30,IF(B274=Lookup!$K$31,Lookup!$L$31,999))))),"")</f>
        <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45</v>
      </c>
      <c r="L274" s="36">
        <f t="shared" si="29"/>
        <v>45</v>
      </c>
      <c r="M274" s="37" t="str">
        <f>'1775'!Z274</f>
        <v>25.31W</v>
      </c>
      <c r="N274" s="36" t="str">
        <f t="shared" si="26"/>
        <v>25.31W</v>
      </c>
      <c r="O274" s="36" t="str">
        <f t="shared" si="27"/>
        <v>25.31</v>
      </c>
      <c r="P274" s="36">
        <f t="shared" si="28"/>
        <v>70.31</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ENE</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ENE</v>
      </c>
    </row>
    <row r="275" spans="1:24">
      <c r="A275" s="36">
        <v>265</v>
      </c>
      <c r="B275" s="37" t="str">
        <f>'1775'!J275</f>
        <v>NbE</v>
      </c>
      <c r="C275" s="38">
        <v>999</v>
      </c>
      <c r="D275" s="40">
        <f>IF(B275=0,"",IF(B275=Lookup!$K$7,Lookup!$L$7,IF(B275=Lookup!$K$8,Lookup!$L$8,IF(B275=Lookup!$K$9,Lookup!$L$9,IF(B275=Lookup!$K$10,Lookup!$L$10,IF(B275=Lookup!$K$11,Lookup!$L$11,999))))))</f>
        <v>11.25</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11.25</v>
      </c>
      <c r="L275" s="36">
        <f t="shared" si="29"/>
        <v>11.25</v>
      </c>
      <c r="M275" s="37" t="str">
        <f>'1775'!Z275</f>
        <v>25.31W</v>
      </c>
      <c r="N275" s="36" t="str">
        <f t="shared" si="26"/>
        <v>25.31W</v>
      </c>
      <c r="O275" s="36" t="str">
        <f t="shared" si="27"/>
        <v>25.31</v>
      </c>
      <c r="P275" s="36">
        <f t="shared" si="28"/>
        <v>36.56</v>
      </c>
      <c r="Q275" s="39" t="str">
        <f>IF(P275&lt;=Lookup!$M$7,Lookup!$K$7,IF(P275&lt;=Lookup!$M$8,Lookup!$K$8,IF(P275&lt;=Lookup!$M$9,Lookup!$K$9,IF(P275&lt;=Lookup!$M$10,Lookup!$K$10,IF(P275&lt;=Lookup!$M$11,Lookup!$K$11,"")))))</f>
        <v>NEbN</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NEbN</v>
      </c>
    </row>
    <row r="276" spans="1:24">
      <c r="A276" s="36">
        <v>266</v>
      </c>
      <c r="B276" s="37" t="str">
        <f>'1775'!J276</f>
        <v>Variable</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999</v>
      </c>
      <c r="I276" s="40">
        <f>IF(H276=999,IF(B276=Lookup!$K$32,Lookup!$L$32,IF(B276=Lookup!$K$33,Lookup!$L$33,IF(B276=Lookup!$K$34,Lookup!$L$34,IF(B276=Lookup!$K$35,Lookup!$L$35,IF(B276=Lookup!$K$36,Lookup!$L$36,999))))),"")</f>
        <v>999</v>
      </c>
      <c r="J276" s="40" t="str">
        <f>IF(I276=999,IF(B276=Lookup!$K$37,Lookup!$L$37,IF(B276=Lookup!$K$38,Lookup!$L$38,IF(B276=Lookup!$K$39,Lookup!$L$7,""))),"")</f>
        <v/>
      </c>
      <c r="K276" s="40">
        <f t="shared" si="24"/>
        <v>999</v>
      </c>
      <c r="L276" s="36" t="str">
        <f t="shared" si="29"/>
        <v/>
      </c>
      <c r="M276" s="37" t="str">
        <f>'1775'!Z276</f>
        <v>22.5W</v>
      </c>
      <c r="N276" s="36" t="str">
        <f t="shared" si="26"/>
        <v>22.5W</v>
      </c>
      <c r="O276" s="36" t="str">
        <f t="shared" si="27"/>
        <v>22.5</v>
      </c>
      <c r="P276" s="36">
        <f t="shared" si="28"/>
        <v>1021.5</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39" t="str">
        <f>IF(P276&gt;Lookup!$M$36,IF(P276&lt;=Lookup!$M$37,Lookup!$K$37,IF(P276&lt;=Lookup!$M$38,Lookup!$K$38,IF(P276&lt;Lookup!$M$39,Lookup!$K$39,IF(P276&lt;Lookup!$M$40,Lookup!$K$40,IF(P276&lt;Lookup!$M$41,Lookup!$K$41,IF(P276&lt;Lookup!$M$42,Lookup!$K$42,IF(P276&lt;Lookup!$M$43,Lookup!$K$43,IF(P276&lt;Lookup!$M$44,Lookup!$K$34,IF(B276=0,"",B276))))))))),"")</f>
        <v>Variable</v>
      </c>
      <c r="X276" s="41" t="str">
        <f t="shared" si="25"/>
        <v>Variable</v>
      </c>
    </row>
    <row r="277" spans="1:24">
      <c r="A277" s="36">
        <v>267</v>
      </c>
      <c r="B277" s="37" t="str">
        <f>'1775'!J277</f>
        <v>Variable</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999</v>
      </c>
      <c r="F277" s="40">
        <f>IF(E277=999,IF(B277=Lookup!$K$17,Lookup!$L$17,IF(B277=Lookup!$K$18,Lookup!$L$18,IF(B277=Lookup!$K$19,Lookup!$L$19,IF(B277=Lookup!$K$20,Lookup!$L$20,IF(B277=Lookup!$K$21,Lookup!$L$21,999))))),"")</f>
        <v>999</v>
      </c>
      <c r="G277" s="40">
        <f>IF(F277=999,IF(B277=Lookup!$K$22,Lookup!$L$22,IF(B277=Lookup!$K$23,Lookup!$L$23,IF(B277=Lookup!$K$24,Lookup!$L$24,IF(B277=Lookup!$K$25,Lookup!$L$25,IF(B277=Lookup!$K$26,Lookup!$L$26,999))))),"")</f>
        <v>999</v>
      </c>
      <c r="H277" s="40">
        <f>IF(G277=999,IF(B277=Lookup!$K$27,Lookup!$L$27,IF(B277=Lookup!$K$28,Lookup!$L$28,IF(B277=Lookup!$K$29,Lookup!$L$29,IF(B277=Lookup!$K$30,Lookup!$L$30,IF(B277=Lookup!$K$31,Lookup!$L$31,999))))),"")</f>
        <v>999</v>
      </c>
      <c r="I277" s="40">
        <f>IF(H277=999,IF(B277=Lookup!$K$32,Lookup!$L$32,IF(B277=Lookup!$K$33,Lookup!$L$33,IF(B277=Lookup!$K$34,Lookup!$L$34,IF(B277=Lookup!$K$35,Lookup!$L$35,IF(B277=Lookup!$K$36,Lookup!$L$36,999))))),"")</f>
        <v>999</v>
      </c>
      <c r="J277" s="40" t="str">
        <f>IF(I277=999,IF(B277=Lookup!$K$37,Lookup!$L$37,IF(B277=Lookup!$K$38,Lookup!$L$38,IF(B277=Lookup!$K$39,Lookup!$L$7,""))),"")</f>
        <v/>
      </c>
      <c r="K277" s="40">
        <f t="shared" si="24"/>
        <v>999</v>
      </c>
      <c r="L277" s="36" t="str">
        <f t="shared" si="29"/>
        <v/>
      </c>
      <c r="M277" s="37" t="str">
        <f>'1775'!Z277</f>
        <v>22.5W</v>
      </c>
      <c r="N277" s="36" t="str">
        <f t="shared" si="26"/>
        <v>22.5W</v>
      </c>
      <c r="O277" s="36" t="str">
        <f t="shared" si="27"/>
        <v>22.5</v>
      </c>
      <c r="P277" s="36">
        <f t="shared" si="28"/>
        <v>1021.5</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Variable</v>
      </c>
      <c r="X277" s="41" t="str">
        <f t="shared" si="25"/>
        <v>Variable</v>
      </c>
    </row>
    <row r="278" spans="1:24">
      <c r="A278" s="36">
        <v>268</v>
      </c>
      <c r="B278" s="37" t="str">
        <f>'1775'!J278</f>
        <v>NNE</v>
      </c>
      <c r="C278" s="38">
        <v>999</v>
      </c>
      <c r="D278" s="40">
        <f>IF(B278=0,"",IF(B278=Lookup!$K$7,Lookup!$L$7,IF(B278=Lookup!$K$8,Lookup!$L$8,IF(B278=Lookup!$K$9,Lookup!$L$9,IF(B278=Lookup!$K$10,Lookup!$L$10,IF(B278=Lookup!$K$11,Lookup!$L$11,999))))))</f>
        <v>22.5</v>
      </c>
      <c r="E278" s="40" t="str">
        <f>IF(D278=999,IF(B278=Lookup!$K$12,Lookup!$L$12,IF(B278=Lookup!$K$13,Lookup!$L$13,IF(B278=Lookup!$K$14,Lookup!$L$14,IF(B278=Lookup!$K$15,Lookup!$L$15,IF(B278=Lookup!$K$16,Lookup!$L$16,999))))),"")</f>
        <v/>
      </c>
      <c r="F278" s="40" t="str">
        <f>IF(E278=999,IF(B278=Lookup!$K$17,Lookup!$L$17,IF(B278=Lookup!$K$18,Lookup!$L$18,IF(B278=Lookup!$K$19,Lookup!$L$19,IF(B278=Lookup!$K$20,Lookup!$L$20,IF(B278=Lookup!$K$21,Lookup!$L$21,999))))),"")</f>
        <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22.5</v>
      </c>
      <c r="L278" s="36">
        <f t="shared" si="29"/>
        <v>22.5</v>
      </c>
      <c r="M278" s="37" t="str">
        <f>'1775'!Z278</f>
        <v>22.5W</v>
      </c>
      <c r="N278" s="36" t="str">
        <f t="shared" si="26"/>
        <v>22.5W</v>
      </c>
      <c r="O278" s="36" t="str">
        <f t="shared" si="27"/>
        <v>22.5</v>
      </c>
      <c r="P278" s="36">
        <f t="shared" si="28"/>
        <v>45</v>
      </c>
      <c r="Q278" s="39" t="str">
        <f>IF(P278&lt;=Lookup!$M$7,Lookup!$K$7,IF(P278&lt;=Lookup!$M$8,Lookup!$K$8,IF(P278&lt;=Lookup!$M$9,Lookup!$K$9,IF(P278&lt;=Lookup!$M$10,Lookup!$K$10,IF(P278&lt;=Lookup!$M$11,Lookup!$K$11,"")))))</f>
        <v>NE</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NE</v>
      </c>
    </row>
    <row r="279" spans="1:24">
      <c r="A279" s="36">
        <v>269</v>
      </c>
      <c r="B279" s="37" t="str">
        <f>'1775'!J279</f>
        <v>Variable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999</v>
      </c>
      <c r="I279" s="40">
        <f>IF(H279=999,IF(B279=Lookup!$K$32,Lookup!$L$32,IF(B279=Lookup!$K$33,Lookup!$L$33,IF(B279=Lookup!$K$34,Lookup!$L$34,IF(B279=Lookup!$K$35,Lookup!$L$35,IF(B279=Lookup!$K$36,Lookup!$L$36,999))))),"")</f>
        <v>999</v>
      </c>
      <c r="J279" s="40" t="str">
        <f>IF(I279=999,IF(B279=Lookup!$K$37,Lookup!$L$37,IF(B279=Lookup!$K$38,Lookup!$L$38,IF(B279=Lookup!$K$39,Lookup!$L$7,""))),"")</f>
        <v/>
      </c>
      <c r="K279" s="40">
        <f t="shared" si="24"/>
        <v>999</v>
      </c>
      <c r="L279" s="36" t="str">
        <f t="shared" si="29"/>
        <v/>
      </c>
      <c r="M279" s="37" t="str">
        <f>'1775'!Z279</f>
        <v>22.5W</v>
      </c>
      <c r="N279" s="36" t="str">
        <f t="shared" si="26"/>
        <v>22.5W</v>
      </c>
      <c r="O279" s="36" t="str">
        <f t="shared" si="27"/>
        <v>22.5</v>
      </c>
      <c r="P279" s="36">
        <f t="shared" si="28"/>
        <v>1021.5</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Variable</v>
      </c>
      <c r="X279" s="41" t="str">
        <f t="shared" si="25"/>
        <v>Variable</v>
      </c>
    </row>
    <row r="280" spans="1:24">
      <c r="A280" s="36">
        <v>270</v>
      </c>
      <c r="B280" s="37" t="str">
        <f>'1775'!J280</f>
        <v>WNW</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292.5</v>
      </c>
      <c r="J280" s="40" t="str">
        <f>IF(I280=999,IF(B280=Lookup!$K$37,Lookup!$L$37,IF(B280=Lookup!$K$38,Lookup!$L$38,IF(B280=Lookup!$K$39,Lookup!$L$7,""))),"")</f>
        <v/>
      </c>
      <c r="K280" s="40">
        <f t="shared" si="24"/>
        <v>292.5</v>
      </c>
      <c r="L280" s="36">
        <f t="shared" si="29"/>
        <v>292.5</v>
      </c>
      <c r="M280" s="37" t="str">
        <f>'1775'!Z280</f>
        <v>22.5W</v>
      </c>
      <c r="N280" s="36" t="str">
        <f t="shared" si="26"/>
        <v>22.5W</v>
      </c>
      <c r="O280" s="36" t="str">
        <f t="shared" si="27"/>
        <v>22.5</v>
      </c>
      <c r="P280" s="36">
        <f t="shared" si="28"/>
        <v>315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NW</v>
      </c>
      <c r="W280" s="39"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NW</v>
      </c>
    </row>
    <row r="281" spans="1:24">
      <c r="A281" s="36">
        <v>271</v>
      </c>
      <c r="B281" s="37" t="str">
        <f>'1775'!J281</f>
        <v>SW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225</v>
      </c>
      <c r="I281" s="40" t="str">
        <f>IF(H281=999,IF(B281=Lookup!$K$32,Lookup!$L$32,IF(B281=Lookup!$K$33,Lookup!$L$33,IF(B281=Lookup!$K$34,Lookup!$L$34,IF(B281=Lookup!$K$35,Lookup!$L$35,IF(B281=Lookup!$K$36,Lookup!$L$36,999))))),"")</f>
        <v/>
      </c>
      <c r="J281" s="40" t="str">
        <f>IF(I281=999,IF(B281=Lookup!$K$37,Lookup!$L$37,IF(B281=Lookup!$K$38,Lookup!$L$38,IF(B281=Lookup!$K$39,Lookup!$L$7,""))),"")</f>
        <v/>
      </c>
      <c r="K281" s="40">
        <f t="shared" si="24"/>
        <v>225</v>
      </c>
      <c r="L281" s="36">
        <f t="shared" si="29"/>
        <v>225</v>
      </c>
      <c r="M281" s="37" t="str">
        <f>'1775'!Z281</f>
        <v>22.5W</v>
      </c>
      <c r="N281" s="36" t="str">
        <f t="shared" si="26"/>
        <v>22.5W</v>
      </c>
      <c r="O281" s="36" t="str">
        <f t="shared" si="27"/>
        <v>22.5</v>
      </c>
      <c r="P281" s="36">
        <f t="shared" si="28"/>
        <v>247.5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WSW</v>
      </c>
      <c r="V281" s="39" t="str">
        <f>IF(P281&gt;Lookup!$M$31,IF(P281&lt;=Lookup!$M$32,Lookup!$K$32,IF(P281&lt;=Lookup!$M$33,Lookup!$K$33,IF(P281&lt;=Lookup!$M$34,Lookup!$K$34,IF(P281&lt;=Lookup!$M$35,Lookup!$K$35,IF(P281&lt;=Lookup!$M$36,Lookup!$K$36,""))))),"")</f>
        <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WSW</v>
      </c>
    </row>
    <row r="282" spans="1:24">
      <c r="A282" s="36">
        <v>272</v>
      </c>
      <c r="B282" s="37">
        <f>'1775'!J282</f>
        <v>0</v>
      </c>
      <c r="C282" s="38">
        <v>999</v>
      </c>
      <c r="D282" s="40" t="str">
        <f>IF(B282=0,"",IF(B282=Lookup!$K$7,Lookup!$L$7,IF(B282=Lookup!$K$8,Lookup!$L$8,IF(B282=Lookup!$K$9,Lookup!$L$9,IF(B282=Lookup!$K$10,Lookup!$L$10,IF(B282=Lookup!$K$11,Lookup!$L$11,999))))))</f>
        <v/>
      </c>
      <c r="E282" s="40" t="str">
        <f>IF(D282=999,IF(B282=Lookup!$K$12,Lookup!$L$12,IF(B282=Lookup!$K$13,Lookup!$L$13,IF(B282=Lookup!$K$14,Lookup!$L$14,IF(B282=Lookup!$K$15,Lookup!$L$15,IF(B282=Lookup!$K$16,Lookup!$L$16,999))))),"")</f>
        <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999</v>
      </c>
      <c r="L282" s="36" t="str">
        <f t="shared" si="29"/>
        <v/>
      </c>
      <c r="M282" s="37">
        <f>'1775'!Z282</f>
        <v>0</v>
      </c>
      <c r="N282" s="36">
        <f t="shared" si="26"/>
        <v>0</v>
      </c>
      <c r="O282" s="36">
        <f t="shared" si="27"/>
        <v>0</v>
      </c>
      <c r="P282" s="36">
        <f t="shared" si="28"/>
        <v>999</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
      </c>
    </row>
    <row r="283" spans="1:24">
      <c r="A283" s="36">
        <v>273</v>
      </c>
      <c r="B283" s="37">
        <f>'1775'!J283</f>
        <v>0</v>
      </c>
      <c r="C283" s="38">
        <v>999</v>
      </c>
      <c r="D283" s="40" t="str">
        <f>IF(B283=0,"",IF(B283=Lookup!$K$7,Lookup!$L$7,IF(B283=Lookup!$K$8,Lookup!$L$8,IF(B283=Lookup!$K$9,Lookup!$L$9,IF(B283=Lookup!$K$10,Lookup!$L$10,IF(B283=Lookup!$K$11,Lookup!$L$11,999))))))</f>
        <v/>
      </c>
      <c r="E283" s="40" t="str">
        <f>IF(D283=999,IF(B283=Lookup!$K$12,Lookup!$L$12,IF(B283=Lookup!$K$13,Lookup!$L$13,IF(B283=Lookup!$K$14,Lookup!$L$14,IF(B283=Lookup!$K$15,Lookup!$L$15,IF(B283=Lookup!$K$16,Lookup!$L$16,999))))),"")</f>
        <v/>
      </c>
      <c r="F283" s="40" t="str">
        <f>IF(E283=999,IF(B283=Lookup!$K$17,Lookup!$L$17,IF(B283=Lookup!$K$18,Lookup!$L$18,IF(B283=Lookup!$K$19,Lookup!$L$19,IF(B283=Lookup!$K$20,Lookup!$L$20,IF(B283=Lookup!$K$21,Lookup!$L$21,999))))),"")</f>
        <v/>
      </c>
      <c r="G283" s="40" t="str">
        <f>IF(F283=999,IF(B283=Lookup!$K$22,Lookup!$L$22,IF(B283=Lookup!$K$23,Lookup!$L$23,IF(B283=Lookup!$K$24,Lookup!$L$24,IF(B283=Lookup!$K$25,Lookup!$L$25,IF(B283=Lookup!$K$26,Lookup!$L$26,999))))),"")</f>
        <v/>
      </c>
      <c r="H283" s="40" t="str">
        <f>IF(G283=999,IF(B283=Lookup!$K$27,Lookup!$L$27,IF(B283=Lookup!$K$28,Lookup!$L$28,IF(B283=Lookup!$K$29,Lookup!$L$29,IF(B283=Lookup!$K$30,Lookup!$L$30,IF(B283=Lookup!$K$31,Lookup!$L$31,999))))),"")</f>
        <v/>
      </c>
      <c r="I283" s="40" t="str">
        <f>IF(H283=999,IF(B283=Lookup!$K$32,Lookup!$L$32,IF(B283=Lookup!$K$33,Lookup!$L$33,IF(B283=Lookup!$K$34,Lookup!$L$34,IF(B283=Lookup!$K$35,Lookup!$L$35,IF(B283=Lookup!$K$36,Lookup!$L$36,999))))),"")</f>
        <v/>
      </c>
      <c r="J283" s="40" t="str">
        <f>IF(I283=999,IF(B283=Lookup!$K$37,Lookup!$L$37,IF(B283=Lookup!$K$38,Lookup!$L$38,IF(B283=Lookup!$K$39,Lookup!$L$7,""))),"")</f>
        <v/>
      </c>
      <c r="K283" s="40">
        <f t="shared" si="24"/>
        <v>999</v>
      </c>
      <c r="L283" s="36" t="str">
        <f t="shared" si="29"/>
        <v/>
      </c>
      <c r="M283" s="37">
        <f>'1775'!Z283</f>
        <v>0</v>
      </c>
      <c r="N283" s="36">
        <f t="shared" si="26"/>
        <v>0</v>
      </c>
      <c r="O283" s="36">
        <f t="shared" si="27"/>
        <v>0</v>
      </c>
      <c r="P283" s="36">
        <f t="shared" si="28"/>
        <v>999</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
      </c>
      <c r="X283" s="41" t="str">
        <f t="shared" si="25"/>
        <v/>
      </c>
    </row>
    <row r="284" spans="1:24">
      <c r="A284" s="36">
        <v>274</v>
      </c>
      <c r="B284" s="37">
        <f>'1775'!J284</f>
        <v>0</v>
      </c>
      <c r="C284" s="38">
        <v>999</v>
      </c>
      <c r="D284" s="40" t="str">
        <f>IF(B284=0,"",IF(B284=Lookup!$K$7,Lookup!$L$7,IF(B284=Lookup!$K$8,Lookup!$L$8,IF(B284=Lookup!$K$9,Lookup!$L$9,IF(B284=Lookup!$K$10,Lookup!$L$10,IF(B284=Lookup!$K$11,Lookup!$L$11,999))))))</f>
        <v/>
      </c>
      <c r="E284" s="40" t="str">
        <f>IF(D284=999,IF(B284=Lookup!$K$12,Lookup!$L$12,IF(B284=Lookup!$K$13,Lookup!$L$13,IF(B284=Lookup!$K$14,Lookup!$L$14,IF(B284=Lookup!$K$15,Lookup!$L$15,IF(B284=Lookup!$K$16,Lookup!$L$16,999))))),"")</f>
        <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999</v>
      </c>
      <c r="L284" s="36" t="str">
        <f t="shared" si="29"/>
        <v/>
      </c>
      <c r="M284" s="37">
        <f>'1775'!Z284</f>
        <v>0</v>
      </c>
      <c r="N284" s="36">
        <f t="shared" si="26"/>
        <v>0</v>
      </c>
      <c r="O284" s="36">
        <f t="shared" si="27"/>
        <v>0</v>
      </c>
      <c r="P284" s="36">
        <f t="shared" si="28"/>
        <v>999</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
      </c>
    </row>
    <row r="285" spans="1:24">
      <c r="A285" s="36">
        <v>275</v>
      </c>
      <c r="B285" s="37">
        <f>'1775'!J285</f>
        <v>0</v>
      </c>
      <c r="C285" s="38">
        <v>999</v>
      </c>
      <c r="D285" s="40" t="str">
        <f>IF(B285=0,"",IF(B285=Lookup!$K$7,Lookup!$L$7,IF(B285=Lookup!$K$8,Lookup!$L$8,IF(B285=Lookup!$K$9,Lookup!$L$9,IF(B285=Lookup!$K$10,Lookup!$L$10,IF(B285=Lookup!$K$11,Lookup!$L$11,999))))))</f>
        <v/>
      </c>
      <c r="E285" s="40" t="str">
        <f>IF(D285=999,IF(B285=Lookup!$K$12,Lookup!$L$12,IF(B285=Lookup!$K$13,Lookup!$L$13,IF(B285=Lookup!$K$14,Lookup!$L$14,IF(B285=Lookup!$K$15,Lookup!$L$15,IF(B285=Lookup!$K$16,Lookup!$L$16,999))))),"")</f>
        <v/>
      </c>
      <c r="F285" s="40" t="str">
        <f>IF(E285=999,IF(B285=Lookup!$K$17,Lookup!$L$17,IF(B285=Lookup!$K$18,Lookup!$L$18,IF(B285=Lookup!$K$19,Lookup!$L$19,IF(B285=Lookup!$K$20,Lookup!$L$20,IF(B285=Lookup!$K$21,Lookup!$L$21,999))))),"")</f>
        <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999</v>
      </c>
      <c r="L285" s="36" t="str">
        <f t="shared" si="29"/>
        <v/>
      </c>
      <c r="M285" s="37">
        <f>'1775'!Z285</f>
        <v>0</v>
      </c>
      <c r="N285" s="36">
        <f t="shared" si="26"/>
        <v>0</v>
      </c>
      <c r="O285" s="36">
        <f t="shared" si="27"/>
        <v>0</v>
      </c>
      <c r="P285" s="36">
        <f t="shared" si="28"/>
        <v>999</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
      </c>
    </row>
    <row r="286" spans="1:24">
      <c r="A286" s="36">
        <v>276</v>
      </c>
      <c r="B286" s="37">
        <f>'1775'!J286</f>
        <v>0</v>
      </c>
      <c r="C286" s="38">
        <v>999</v>
      </c>
      <c r="D286" s="40" t="str">
        <f>IF(B286=0,"",IF(B286=Lookup!$K$7,Lookup!$L$7,IF(B286=Lookup!$K$8,Lookup!$L$8,IF(B286=Lookup!$K$9,Lookup!$L$9,IF(B286=Lookup!$K$10,Lookup!$L$10,IF(B286=Lookup!$K$11,Lookup!$L$11,999))))))</f>
        <v/>
      </c>
      <c r="E286" s="40" t="str">
        <f>IF(D286=999,IF(B286=Lookup!$K$12,Lookup!$L$12,IF(B286=Lookup!$K$13,Lookup!$L$13,IF(B286=Lookup!$K$14,Lookup!$L$14,IF(B286=Lookup!$K$15,Lookup!$L$15,IF(B286=Lookup!$K$16,Lookup!$L$16,999))))),"")</f>
        <v/>
      </c>
      <c r="F286" s="40" t="str">
        <f>IF(E286=999,IF(B286=Lookup!$K$17,Lookup!$L$17,IF(B286=Lookup!$K$18,Lookup!$L$18,IF(B286=Lookup!$K$19,Lookup!$L$19,IF(B286=Lookup!$K$20,Lookup!$L$20,IF(B286=Lookup!$K$21,Lookup!$L$21,999))))),"")</f>
        <v/>
      </c>
      <c r="G286" s="40" t="str">
        <f>IF(F286=999,IF(B286=Lookup!$K$22,Lookup!$L$22,IF(B286=Lookup!$K$23,Lookup!$L$23,IF(B286=Lookup!$K$24,Lookup!$L$24,IF(B286=Lookup!$K$25,Lookup!$L$25,IF(B286=Lookup!$K$26,Lookup!$L$26,999))))),"")</f>
        <v/>
      </c>
      <c r="H286" s="40" t="str">
        <f>IF(G286=999,IF(B286=Lookup!$K$27,Lookup!$L$27,IF(B286=Lookup!$K$28,Lookup!$L$28,IF(B286=Lookup!$K$29,Lookup!$L$29,IF(B286=Lookup!$K$30,Lookup!$L$30,IF(B286=Lookup!$K$31,Lookup!$L$31,999))))),"")</f>
        <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999</v>
      </c>
      <c r="L286" s="36" t="str">
        <f t="shared" si="29"/>
        <v/>
      </c>
      <c r="M286" s="37">
        <f>'1775'!Z286</f>
        <v>0</v>
      </c>
      <c r="N286" s="36">
        <f t="shared" si="26"/>
        <v>0</v>
      </c>
      <c r="O286" s="36">
        <f t="shared" si="27"/>
        <v>0</v>
      </c>
      <c r="P286" s="36">
        <f t="shared" si="28"/>
        <v>999</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
      </c>
    </row>
    <row r="287" spans="1:24">
      <c r="A287" s="36">
        <v>277</v>
      </c>
      <c r="B287" s="37">
        <f>'1775'!J287</f>
        <v>0</v>
      </c>
      <c r="C287" s="38">
        <v>999</v>
      </c>
      <c r="D287" s="40" t="str">
        <f>IF(B287=0,"",IF(B287=Lookup!$K$7,Lookup!$L$7,IF(B287=Lookup!$K$8,Lookup!$L$8,IF(B287=Lookup!$K$9,Lookup!$L$9,IF(B287=Lookup!$K$10,Lookup!$L$10,IF(B287=Lookup!$K$11,Lookup!$L$11,999))))))</f>
        <v/>
      </c>
      <c r="E287" s="40" t="str">
        <f>IF(D287=999,IF(B287=Lookup!$K$12,Lookup!$L$12,IF(B287=Lookup!$K$13,Lookup!$L$13,IF(B287=Lookup!$K$14,Lookup!$L$14,IF(B287=Lookup!$K$15,Lookup!$L$15,IF(B287=Lookup!$K$16,Lookup!$L$16,999))))),"")</f>
        <v/>
      </c>
      <c r="F287" s="40" t="str">
        <f>IF(E287=999,IF(B287=Lookup!$K$17,Lookup!$L$17,IF(B287=Lookup!$K$18,Lookup!$L$18,IF(B287=Lookup!$K$19,Lookup!$L$19,IF(B287=Lookup!$K$20,Lookup!$L$20,IF(B287=Lookup!$K$21,Lookup!$L$21,999))))),"")</f>
        <v/>
      </c>
      <c r="G287" s="40" t="str">
        <f>IF(F287=999,IF(B287=Lookup!$K$22,Lookup!$L$22,IF(B287=Lookup!$K$23,Lookup!$L$23,IF(B287=Lookup!$K$24,Lookup!$L$24,IF(B287=Lookup!$K$25,Lookup!$L$25,IF(B287=Lookup!$K$26,Lookup!$L$26,999))))),"")</f>
        <v/>
      </c>
      <c r="H287" s="40" t="str">
        <f>IF(G287=999,IF(B287=Lookup!$K$27,Lookup!$L$27,IF(B287=Lookup!$K$28,Lookup!$L$28,IF(B287=Lookup!$K$29,Lookup!$L$29,IF(B287=Lookup!$K$30,Lookup!$L$30,IF(B287=Lookup!$K$31,Lookup!$L$31,999))))),"")</f>
        <v/>
      </c>
      <c r="I287" s="40" t="str">
        <f>IF(H287=999,IF(B287=Lookup!$K$32,Lookup!$L$32,IF(B287=Lookup!$K$33,Lookup!$L$33,IF(B287=Lookup!$K$34,Lookup!$L$34,IF(B287=Lookup!$K$35,Lookup!$L$35,IF(B287=Lookup!$K$36,Lookup!$L$36,999))))),"")</f>
        <v/>
      </c>
      <c r="J287" s="40" t="str">
        <f>IF(I287=999,IF(B287=Lookup!$K$37,Lookup!$L$37,IF(B287=Lookup!$K$38,Lookup!$L$38,IF(B287=Lookup!$K$39,Lookup!$L$7,""))),"")</f>
        <v/>
      </c>
      <c r="K287" s="40">
        <f t="shared" si="24"/>
        <v>999</v>
      </c>
      <c r="L287" s="36" t="str">
        <f t="shared" si="29"/>
        <v/>
      </c>
      <c r="M287" s="37">
        <f>'1775'!Z287</f>
        <v>0</v>
      </c>
      <c r="N287" s="36">
        <f t="shared" si="26"/>
        <v>0</v>
      </c>
      <c r="O287" s="36">
        <f t="shared" si="27"/>
        <v>0</v>
      </c>
      <c r="P287" s="36">
        <f t="shared" si="28"/>
        <v>999</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
      </c>
    </row>
    <row r="288" spans="1:24">
      <c r="A288" s="36">
        <v>278</v>
      </c>
      <c r="B288" s="37">
        <f>'1775'!J288</f>
        <v>0</v>
      </c>
      <c r="C288" s="38">
        <v>999</v>
      </c>
      <c r="D288" s="40" t="str">
        <f>IF(B288=0,"",IF(B288=Lookup!$K$7,Lookup!$L$7,IF(B288=Lookup!$K$8,Lookup!$L$8,IF(B288=Lookup!$K$9,Lookup!$L$9,IF(B288=Lookup!$K$10,Lookup!$L$10,IF(B288=Lookup!$K$11,Lookup!$L$11,999))))))</f>
        <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999</v>
      </c>
      <c r="L288" s="36" t="str">
        <f t="shared" si="29"/>
        <v/>
      </c>
      <c r="M288" s="37">
        <f>'1775'!Z288</f>
        <v>0</v>
      </c>
      <c r="N288" s="36">
        <f t="shared" si="26"/>
        <v>0</v>
      </c>
      <c r="O288" s="36">
        <f t="shared" si="27"/>
        <v>0</v>
      </c>
      <c r="P288" s="36">
        <f t="shared" si="28"/>
        <v>999</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
      </c>
    </row>
    <row r="289" spans="1:24">
      <c r="A289" s="36">
        <v>279</v>
      </c>
      <c r="B289" s="37">
        <f>'1775'!J289</f>
        <v>0</v>
      </c>
      <c r="C289" s="38">
        <v>999</v>
      </c>
      <c r="D289" s="40" t="str">
        <f>IF(B289=0,"",IF(B289=Lookup!$K$7,Lookup!$L$7,IF(B289=Lookup!$K$8,Lookup!$L$8,IF(B289=Lookup!$K$9,Lookup!$L$9,IF(B289=Lookup!$K$10,Lookup!$L$10,IF(B289=Lookup!$K$11,Lookup!$L$11,999))))))</f>
        <v/>
      </c>
      <c r="E289" s="40" t="str">
        <f>IF(D289=999,IF(B289=Lookup!$K$12,Lookup!$L$12,IF(B289=Lookup!$K$13,Lookup!$L$13,IF(B289=Lookup!$K$14,Lookup!$L$14,IF(B289=Lookup!$K$15,Lookup!$L$15,IF(B289=Lookup!$K$16,Lookup!$L$16,999))))),"")</f>
        <v/>
      </c>
      <c r="F289" s="40" t="str">
        <f>IF(E289=999,IF(B289=Lookup!$K$17,Lookup!$L$17,IF(B289=Lookup!$K$18,Lookup!$L$18,IF(B289=Lookup!$K$19,Lookup!$L$19,IF(B289=Lookup!$K$20,Lookup!$L$20,IF(B289=Lookup!$K$21,Lookup!$L$21,999))))),"")</f>
        <v/>
      </c>
      <c r="G289" s="40" t="str">
        <f>IF(F289=999,IF(B289=Lookup!$K$22,Lookup!$L$22,IF(B289=Lookup!$K$23,Lookup!$L$23,IF(B289=Lookup!$K$24,Lookup!$L$24,IF(B289=Lookup!$K$25,Lookup!$L$25,IF(B289=Lookup!$K$26,Lookup!$L$26,999))))),"")</f>
        <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999</v>
      </c>
      <c r="L289" s="36" t="str">
        <f t="shared" si="29"/>
        <v/>
      </c>
      <c r="M289" s="37">
        <f>'1775'!Z289</f>
        <v>0</v>
      </c>
      <c r="N289" s="36">
        <f t="shared" si="26"/>
        <v>0</v>
      </c>
      <c r="O289" s="36">
        <f t="shared" si="27"/>
        <v>0</v>
      </c>
      <c r="P289" s="36">
        <f t="shared" si="28"/>
        <v>999</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
      </c>
    </row>
    <row r="290" spans="1:24">
      <c r="A290" s="36">
        <v>280</v>
      </c>
      <c r="B290" s="37">
        <f>'1775'!J290</f>
        <v>0</v>
      </c>
      <c r="C290" s="38">
        <v>999</v>
      </c>
      <c r="D290" s="40" t="str">
        <f>IF(B290=0,"",IF(B290=Lookup!$K$7,Lookup!$L$7,IF(B290=Lookup!$K$8,Lookup!$L$8,IF(B290=Lookup!$K$9,Lookup!$L$9,IF(B290=Lookup!$K$10,Lookup!$L$10,IF(B290=Lookup!$K$11,Lookup!$L$11,999))))))</f>
        <v/>
      </c>
      <c r="E290" s="40" t="str">
        <f>IF(D290=999,IF(B290=Lookup!$K$12,Lookup!$L$12,IF(B290=Lookup!$K$13,Lookup!$L$13,IF(B290=Lookup!$K$14,Lookup!$L$14,IF(B290=Lookup!$K$15,Lookup!$L$15,IF(B290=Lookup!$K$16,Lookup!$L$16,999))))),"")</f>
        <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999</v>
      </c>
      <c r="L290" s="36" t="str">
        <f t="shared" si="29"/>
        <v/>
      </c>
      <c r="M290" s="37">
        <f>'1775'!Z290</f>
        <v>0</v>
      </c>
      <c r="N290" s="36">
        <f t="shared" si="26"/>
        <v>0</v>
      </c>
      <c r="O290" s="36">
        <f t="shared" si="27"/>
        <v>0</v>
      </c>
      <c r="P290" s="36">
        <f t="shared" si="28"/>
        <v>999</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
      </c>
    </row>
    <row r="291" spans="1:24">
      <c r="A291" s="36">
        <v>281</v>
      </c>
      <c r="B291" s="37">
        <f>'1775'!J291</f>
        <v>0</v>
      </c>
      <c r="C291" s="38">
        <v>999</v>
      </c>
      <c r="D291" s="40" t="str">
        <f>IF(B291=0,"",IF(B291=Lookup!$K$7,Lookup!$L$7,IF(B291=Lookup!$K$8,Lookup!$L$8,IF(B291=Lookup!$K$9,Lookup!$L$9,IF(B291=Lookup!$K$10,Lookup!$L$10,IF(B291=Lookup!$K$11,Lookup!$L$11,999))))))</f>
        <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999</v>
      </c>
      <c r="L291" s="36" t="str">
        <f>IF(K291=999,"",K291)</f>
        <v/>
      </c>
      <c r="M291" s="37">
        <f>'1775'!Z291</f>
        <v>0</v>
      </c>
      <c r="N291" s="36">
        <f t="shared" si="26"/>
        <v>0</v>
      </c>
      <c r="O291" s="36">
        <f t="shared" si="27"/>
        <v>0</v>
      </c>
      <c r="P291" s="36">
        <f t="shared" si="28"/>
        <v>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
      </c>
    </row>
    <row r="292" spans="1:24">
      <c r="A292" s="36">
        <v>282</v>
      </c>
      <c r="B292" s="37">
        <f>'1775'!J292</f>
        <v>0</v>
      </c>
      <c r="C292" s="38">
        <v>999</v>
      </c>
      <c r="D292" s="40" t="str">
        <f>IF(B292=0,"",IF(B292=Lookup!$K$7,Lookup!$L$7,IF(B292=Lookup!$K$8,Lookup!$L$8,IF(B292=Lookup!$K$9,Lookup!$L$9,IF(B292=Lookup!$K$10,Lookup!$L$10,IF(B292=Lookup!$K$11,Lookup!$L$11,999))))))</f>
        <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999</v>
      </c>
      <c r="L292" s="36" t="str">
        <f t="shared" ref="L292:L355" si="30">IF(K292=999,"",K292)</f>
        <v/>
      </c>
      <c r="M292" s="37">
        <f>'1775'!Z292</f>
        <v>0</v>
      </c>
      <c r="N292" s="36">
        <f t="shared" si="26"/>
        <v>0</v>
      </c>
      <c r="O292" s="36">
        <f t="shared" si="27"/>
        <v>0</v>
      </c>
      <c r="P292" s="36">
        <f t="shared" si="28"/>
        <v>999</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
      </c>
    </row>
    <row r="293" spans="1:24">
      <c r="A293" s="36">
        <v>283</v>
      </c>
      <c r="B293" s="37">
        <f>'1775'!J293</f>
        <v>0</v>
      </c>
      <c r="C293" s="38">
        <v>999</v>
      </c>
      <c r="D293" s="40" t="str">
        <f>IF(B293=0,"",IF(B293=Lookup!$K$7,Lookup!$L$7,IF(B293=Lookup!$K$8,Lookup!$L$8,IF(B293=Lookup!$K$9,Lookup!$L$9,IF(B293=Lookup!$K$10,Lookup!$L$10,IF(B293=Lookup!$K$11,Lookup!$L$11,999))))))</f>
        <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999</v>
      </c>
      <c r="L293" s="36" t="str">
        <f t="shared" si="30"/>
        <v/>
      </c>
      <c r="M293" s="37">
        <f>'1775'!Z293</f>
        <v>0</v>
      </c>
      <c r="N293" s="36">
        <f t="shared" si="26"/>
        <v>0</v>
      </c>
      <c r="O293" s="36">
        <f t="shared" si="27"/>
        <v>0</v>
      </c>
      <c r="P293" s="36">
        <f t="shared" si="28"/>
        <v>999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
      </c>
    </row>
    <row r="294" spans="1:24">
      <c r="A294" s="36">
        <v>284</v>
      </c>
      <c r="B294" s="37">
        <f>'1775'!J294</f>
        <v>0</v>
      </c>
      <c r="C294" s="38">
        <v>999</v>
      </c>
      <c r="D294" s="40" t="str">
        <f>IF(B294=0,"",IF(B294=Lookup!$K$7,Lookup!$L$7,IF(B294=Lookup!$K$8,Lookup!$L$8,IF(B294=Lookup!$K$9,Lookup!$L$9,IF(B294=Lookup!$K$10,Lookup!$L$10,IF(B294=Lookup!$K$11,Lookup!$L$11,999))))))</f>
        <v/>
      </c>
      <c r="E294" s="40" t="str">
        <f>IF(D294=999,IF(B294=Lookup!$K$12,Lookup!$L$12,IF(B294=Lookup!$K$13,Lookup!$L$13,IF(B294=Lookup!$K$14,Lookup!$L$14,IF(B294=Lookup!$K$15,Lookup!$L$15,IF(B294=Lookup!$K$16,Lookup!$L$16,999))))),"")</f>
        <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999</v>
      </c>
      <c r="L294" s="36" t="str">
        <f t="shared" si="30"/>
        <v/>
      </c>
      <c r="M294" s="37">
        <f>'1775'!Z294</f>
        <v>0</v>
      </c>
      <c r="N294" s="36">
        <f t="shared" si="26"/>
        <v>0</v>
      </c>
      <c r="O294" s="36">
        <f t="shared" si="27"/>
        <v>0</v>
      </c>
      <c r="P294" s="36">
        <f t="shared" si="28"/>
        <v>999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
      </c>
    </row>
    <row r="295" spans="1:24">
      <c r="A295" s="36">
        <v>285</v>
      </c>
      <c r="B295" s="37">
        <f>'1775'!J295</f>
        <v>0</v>
      </c>
      <c r="C295" s="38">
        <v>999</v>
      </c>
      <c r="D295" s="40" t="str">
        <f>IF(B295=0,"",IF(B295=Lookup!$K$7,Lookup!$L$7,IF(B295=Lookup!$K$8,Lookup!$L$8,IF(B295=Lookup!$K$9,Lookup!$L$9,IF(B295=Lookup!$K$10,Lookup!$L$10,IF(B295=Lookup!$K$11,Lookup!$L$11,999))))))</f>
        <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999</v>
      </c>
      <c r="L295" s="36" t="str">
        <f t="shared" si="30"/>
        <v/>
      </c>
      <c r="M295" s="37">
        <f>'1775'!Z295</f>
        <v>0</v>
      </c>
      <c r="N295" s="36">
        <f t="shared" si="26"/>
        <v>0</v>
      </c>
      <c r="O295" s="36">
        <f t="shared" si="27"/>
        <v>0</v>
      </c>
      <c r="P295" s="36">
        <f t="shared" si="28"/>
        <v>999</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
      </c>
    </row>
    <row r="296" spans="1:24">
      <c r="A296" s="36">
        <v>286</v>
      </c>
      <c r="B296" s="37">
        <f>'1775'!J296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'1775'!Z296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c r="A297" s="36">
        <v>287</v>
      </c>
      <c r="B297" s="37">
        <f>'1775'!J297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'1775'!Z297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c r="A298" s="36">
        <v>288</v>
      </c>
      <c r="B298" s="37">
        <f>'1775'!J298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'1775'!Z298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c r="A299" s="36">
        <v>289</v>
      </c>
      <c r="B299" s="37">
        <f>'1775'!J299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'1775'!Z299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c r="A300" s="36">
        <v>290</v>
      </c>
      <c r="B300" s="37">
        <f>'1775'!J300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'1775'!Z300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c r="A301" s="36">
        <v>291</v>
      </c>
      <c r="B301" s="37">
        <f>'1775'!J301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'1775'!Z301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c r="A302" s="36">
        <v>292</v>
      </c>
      <c r="B302" s="37">
        <f>'1775'!J302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'1775'!Z302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c r="A303" s="36">
        <v>293</v>
      </c>
      <c r="B303" s="37">
        <f>'1775'!J303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'1775'!Z303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c r="A304" s="36">
        <v>294</v>
      </c>
      <c r="B304" s="37">
        <f>'1775'!J304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'1775'!Z304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c r="A305" s="36">
        <v>295</v>
      </c>
      <c r="B305" s="37">
        <f>'1775'!J305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'1775'!Z305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c r="A306" s="36">
        <v>296</v>
      </c>
      <c r="B306" s="37">
        <f>'1775'!J306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'1775'!Z306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c r="A307" s="36">
        <v>297</v>
      </c>
      <c r="B307" s="37">
        <f>'1775'!J307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'1775'!Z307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c r="A308" s="36">
        <v>298</v>
      </c>
      <c r="B308" s="37">
        <f>'1775'!J308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'1775'!Z308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c r="A309" s="36">
        <v>299</v>
      </c>
      <c r="B309" s="37">
        <f>'1775'!J309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'1775'!Z309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c r="A310" s="36">
        <v>300</v>
      </c>
      <c r="B310" s="37">
        <f>'1775'!J310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'1775'!Z310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c r="A311" s="36">
        <v>301</v>
      </c>
      <c r="B311" s="37">
        <f>'1775'!J311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'1775'!Z311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c r="A312" s="36">
        <v>302</v>
      </c>
      <c r="B312" s="37">
        <f>'1775'!J312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'1775'!Z312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c r="A313" s="36">
        <v>303</v>
      </c>
      <c r="B313" s="37">
        <f>'1775'!J313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'1775'!Z313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c r="A314" s="36">
        <v>304</v>
      </c>
      <c r="B314" s="37">
        <f>'1775'!J314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'1775'!Z314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c r="A315" s="36">
        <v>305</v>
      </c>
      <c r="B315" s="37">
        <f>'1775'!J315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'1775'!Z315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c r="A316" s="36">
        <v>306</v>
      </c>
      <c r="B316" s="37">
        <f>'1775'!J316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'1775'!Z316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'1775'!J317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'1775'!Z317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'1775'!J318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'1775'!Z318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'1775'!J319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'1775'!Z319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'1775'!J320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'1775'!Z320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'1775'!J321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'1775'!Z321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'1775'!J322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'1775'!Z322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'1775'!J323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'1775'!Z323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'1775'!J324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'1775'!Z324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'1775'!J325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'1775'!Z325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'1775'!J326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'1775'!Z326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'1775'!J327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'1775'!Z327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'1775'!J328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'1775'!Z328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'1775'!J329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'1775'!Z329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'1775'!J330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'1775'!Z330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'1775'!J331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'1775'!Z331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'1775'!J332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'1775'!Z332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'1775'!J333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'1775'!Z333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'1775'!J334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'1775'!Z334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'1775'!J335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'1775'!Z335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'1775'!J336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'1775'!Z336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'1775'!J337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'1775'!Z337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'1775'!J338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'1775'!Z338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'1775'!J339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'1775'!Z339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'1775'!J340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'1775'!Z340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'1775'!J341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'1775'!Z341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'1775'!J342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'1775'!Z342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'1775'!J343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'1775'!Z343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'1775'!J344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'1775'!Z344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'1775'!J345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'1775'!Z345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'1775'!J346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'1775'!Z346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'1775'!J347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'1775'!Z347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'1775'!J348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'1775'!Z348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'1775'!J349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'1775'!Z349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'1775'!J350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'1775'!Z350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'1775'!J351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'1775'!Z351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'1775'!J352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'1775'!Z352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'1775'!J353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'1775'!Z353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'1775'!J354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'1775'!Z354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'1775'!J355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'1775'!Z355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'1775'!J356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'1775'!Z356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'1775'!J357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'1775'!Z357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'1775'!J358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'1775'!Z358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'1775'!J359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'1775'!Z359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'1775'!J360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'1775'!Z360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'1775'!J361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'1775'!Z361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'1775'!J362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'1775'!Z362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'1775'!J363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'1775'!Z363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'1775'!J364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'1775'!Z364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'1775'!J365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'1775'!Z365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'1775'!J366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'1775'!Z366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'1775'!J367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'1775'!Z367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'1775'!J368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'1775'!Z368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'1775'!J369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'1775'!Z369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'1775'!J370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'1775'!Z370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'1775'!J371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'1775'!Z371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'1775'!J372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'1775'!Z372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'1775'!J373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'1775'!Z373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'1775'!J374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'1775'!Z374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'1775'!J375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'1775'!Z375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'1775'!J376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'1775'!Z376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'1775'!J377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'1775'!Z377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1775</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2014-03-08T18:48:34Z</dcterms:modified>
</cp:coreProperties>
</file>