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9140" windowHeight="9860" activeTab="1"/>
  </bookViews>
  <sheets>
    <sheet name="Metadata" sheetId="5" r:id="rId1"/>
    <sheet name="1838"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S407" i="1"/>
  <c r="AQ407" i="1"/>
  <c r="AP407" i="1"/>
  <c r="AO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P406" i="1"/>
  <c r="AQ406" i="1"/>
  <c r="AN406"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I391" i="1"/>
  <c r="AJ391" i="1"/>
  <c r="AK391" i="1"/>
  <c r="AS406" i="1"/>
  <c r="M10" i="7"/>
  <c r="N10" i="7"/>
  <c r="O10" i="7"/>
  <c r="B10" i="7"/>
  <c r="B9" i="7"/>
  <c r="L359" i="7"/>
  <c r="L98" i="7"/>
  <c r="L374" i="7"/>
  <c r="L78" i="7"/>
  <c r="L260" i="7"/>
  <c r="L290" i="7"/>
  <c r="L74" i="7"/>
  <c r="L366" i="7"/>
  <c r="L377" i="7"/>
  <c r="L60" i="7"/>
  <c r="L100" i="7"/>
  <c r="L289" i="7"/>
  <c r="L68" i="7"/>
  <c r="L72" i="7"/>
  <c r="L96" i="7"/>
  <c r="L274" i="7"/>
  <c r="L325" i="7"/>
  <c r="L266" i="7"/>
  <c r="L282" i="7"/>
  <c r="L297" i="7"/>
  <c r="L258" i="7"/>
  <c r="L373" i="7"/>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11" i="1"/>
  <c r="O11" i="1"/>
  <c r="AE305" i="1"/>
  <c r="AI305" i="1"/>
  <c r="AB305" i="1"/>
  <c r="AF305" i="1"/>
  <c r="AJ305" i="1"/>
  <c r="AC305" i="1"/>
  <c r="AG305" i="1"/>
  <c r="AK305" i="1"/>
  <c r="AD305" i="1"/>
  <c r="AH305" i="1"/>
  <c r="AL305" i="1"/>
  <c r="R305" i="1"/>
  <c r="AE301" i="1"/>
  <c r="AI301" i="1"/>
  <c r="AB301" i="1"/>
  <c r="AF301" i="1"/>
  <c r="AJ301" i="1"/>
  <c r="AC301" i="1"/>
  <c r="AG301" i="1"/>
  <c r="AK301" i="1"/>
  <c r="AD301" i="1"/>
  <c r="AH301" i="1"/>
  <c r="AL301" i="1"/>
  <c r="R301" i="1"/>
  <c r="AE297" i="1"/>
  <c r="AI297" i="1"/>
  <c r="AB297" i="1"/>
  <c r="AF297" i="1"/>
  <c r="AJ297" i="1"/>
  <c r="AC297" i="1"/>
  <c r="AG297" i="1"/>
  <c r="AK297" i="1"/>
  <c r="AD297" i="1"/>
  <c r="AH297" i="1"/>
  <c r="AL297" i="1"/>
  <c r="R297" i="1"/>
  <c r="AE293" i="1"/>
  <c r="AI293" i="1"/>
  <c r="AC293" i="1"/>
  <c r="AG293" i="1"/>
  <c r="AK293" i="1"/>
  <c r="AF293" i="1"/>
  <c r="AH293" i="1"/>
  <c r="AB293" i="1"/>
  <c r="AJ293" i="1"/>
  <c r="AD293" i="1"/>
  <c r="AL293" i="1"/>
  <c r="R293" i="1"/>
  <c r="AE289" i="1"/>
  <c r="AI289" i="1"/>
  <c r="AC289" i="1"/>
  <c r="AG289" i="1"/>
  <c r="AK289" i="1"/>
  <c r="AB289" i="1"/>
  <c r="AJ289" i="1"/>
  <c r="AD289" i="1"/>
  <c r="AL289" i="1"/>
  <c r="AF289" i="1"/>
  <c r="AH289" i="1"/>
  <c r="R289" i="1"/>
  <c r="AE285" i="1"/>
  <c r="AI285" i="1"/>
  <c r="AC285" i="1"/>
  <c r="AG285" i="1"/>
  <c r="AK285" i="1"/>
  <c r="AF285" i="1"/>
  <c r="AH285" i="1"/>
  <c r="AB285" i="1"/>
  <c r="AJ285" i="1"/>
  <c r="AD285" i="1"/>
  <c r="AL285" i="1"/>
  <c r="R285" i="1"/>
  <c r="AE281" i="1"/>
  <c r="AI281" i="1"/>
  <c r="AC281" i="1"/>
  <c r="AG281" i="1"/>
  <c r="AK281" i="1"/>
  <c r="AB281" i="1"/>
  <c r="AJ281" i="1"/>
  <c r="AD281" i="1"/>
  <c r="AL281" i="1"/>
  <c r="AF281" i="1"/>
  <c r="AH281" i="1"/>
  <c r="R281" i="1"/>
  <c r="AE277" i="1"/>
  <c r="AI277" i="1"/>
  <c r="AJ277" i="1"/>
  <c r="AK277" i="1"/>
  <c r="AS277" i="1"/>
  <c r="AC277" i="1"/>
  <c r="AG277" i="1"/>
  <c r="AF277" i="1"/>
  <c r="AH277" i="1"/>
  <c r="AB277" i="1"/>
  <c r="AD277" i="1"/>
  <c r="AL277" i="1"/>
  <c r="R277" i="1"/>
  <c r="AE273" i="1"/>
  <c r="AI273" i="1"/>
  <c r="AC273" i="1"/>
  <c r="AG273" i="1"/>
  <c r="AK273" i="1"/>
  <c r="AB273" i="1"/>
  <c r="AJ273" i="1"/>
  <c r="AD273" i="1"/>
  <c r="AL273" i="1"/>
  <c r="AF273" i="1"/>
  <c r="AH273" i="1"/>
  <c r="R273" i="1"/>
  <c r="AE269" i="1"/>
  <c r="AI269" i="1"/>
  <c r="AJ269" i="1"/>
  <c r="AK269" i="1"/>
  <c r="AS269" i="1"/>
  <c r="AC269" i="1"/>
  <c r="AG269" i="1"/>
  <c r="AF269" i="1"/>
  <c r="AH269" i="1"/>
  <c r="AB269" i="1"/>
  <c r="AD269" i="1"/>
  <c r="AL269" i="1"/>
  <c r="R269" i="1"/>
  <c r="AE265" i="1"/>
  <c r="AI265" i="1"/>
  <c r="AC265" i="1"/>
  <c r="AG265" i="1"/>
  <c r="AK265" i="1"/>
  <c r="AB265" i="1"/>
  <c r="AJ265" i="1"/>
  <c r="AD265" i="1"/>
  <c r="AL265" i="1"/>
  <c r="AF265" i="1"/>
  <c r="AH265" i="1"/>
  <c r="R265" i="1"/>
  <c r="AE261" i="1"/>
  <c r="AI261" i="1"/>
  <c r="AJ261" i="1"/>
  <c r="AK261" i="1"/>
  <c r="AS261" i="1"/>
  <c r="AC261" i="1"/>
  <c r="AG261" i="1"/>
  <c r="AF261" i="1"/>
  <c r="AH261" i="1"/>
  <c r="AB261" i="1"/>
  <c r="AD261" i="1"/>
  <c r="AL261" i="1"/>
  <c r="R261" i="1"/>
  <c r="AE257" i="1"/>
  <c r="AI257" i="1"/>
  <c r="AC257" i="1"/>
  <c r="AG257" i="1"/>
  <c r="AK257" i="1"/>
  <c r="AB257" i="1"/>
  <c r="AJ257" i="1"/>
  <c r="AD257" i="1"/>
  <c r="AL257" i="1"/>
  <c r="AF257" i="1"/>
  <c r="AH257" i="1"/>
  <c r="R257" i="1"/>
  <c r="AE253" i="1"/>
  <c r="AI253" i="1"/>
  <c r="AJ253" i="1"/>
  <c r="AK253" i="1"/>
  <c r="AS253" i="1"/>
  <c r="AC253" i="1"/>
  <c r="AG253" i="1"/>
  <c r="AF253" i="1"/>
  <c r="AH253" i="1"/>
  <c r="AB253" i="1"/>
  <c r="AD253" i="1"/>
  <c r="AL253" i="1"/>
  <c r="R253" i="1"/>
  <c r="AE249" i="1"/>
  <c r="AI249" i="1"/>
  <c r="AC249" i="1"/>
  <c r="AG249" i="1"/>
  <c r="AK249" i="1"/>
  <c r="AB249" i="1"/>
  <c r="AJ249" i="1"/>
  <c r="AD249" i="1"/>
  <c r="AL249" i="1"/>
  <c r="AF249" i="1"/>
  <c r="AH249" i="1"/>
  <c r="R249" i="1"/>
  <c r="AE245" i="1"/>
  <c r="AI245" i="1"/>
  <c r="AJ245" i="1"/>
  <c r="AK245" i="1"/>
  <c r="AS245" i="1"/>
  <c r="AC245" i="1"/>
  <c r="AG245" i="1"/>
  <c r="AF245" i="1"/>
  <c r="AH245" i="1"/>
  <c r="AB245" i="1"/>
  <c r="AD245" i="1"/>
  <c r="AL245" i="1"/>
  <c r="R245" i="1"/>
  <c r="AE241" i="1"/>
  <c r="AI241" i="1"/>
  <c r="AC241" i="1"/>
  <c r="AG241" i="1"/>
  <c r="AK241" i="1"/>
  <c r="AB241" i="1"/>
  <c r="AJ241" i="1"/>
  <c r="AD241" i="1"/>
  <c r="AL241" i="1"/>
  <c r="AF241" i="1"/>
  <c r="AH241" i="1"/>
  <c r="R241" i="1"/>
  <c r="AE237" i="1"/>
  <c r="AI237" i="1"/>
  <c r="AJ237" i="1"/>
  <c r="AK237" i="1"/>
  <c r="AS237" i="1"/>
  <c r="AC237" i="1"/>
  <c r="AG237" i="1"/>
  <c r="AF237" i="1"/>
  <c r="AH237" i="1"/>
  <c r="AB237" i="1"/>
  <c r="AD237" i="1"/>
  <c r="AL237" i="1"/>
  <c r="R237" i="1"/>
  <c r="AE233" i="1"/>
  <c r="AI233" i="1"/>
  <c r="AC233" i="1"/>
  <c r="AG233" i="1"/>
  <c r="AK233" i="1"/>
  <c r="AB233" i="1"/>
  <c r="AJ233" i="1"/>
  <c r="AD233" i="1"/>
  <c r="AL233" i="1"/>
  <c r="AF233" i="1"/>
  <c r="AH233" i="1"/>
  <c r="R233" i="1"/>
  <c r="AD229" i="1"/>
  <c r="AH229" i="1"/>
  <c r="AL229" i="1"/>
  <c r="AB229" i="1"/>
  <c r="AF229" i="1"/>
  <c r="AJ229" i="1"/>
  <c r="AE229" i="1"/>
  <c r="AI229" i="1"/>
  <c r="AC229" i="1"/>
  <c r="AG229" i="1"/>
  <c r="AK229" i="1"/>
  <c r="R229" i="1"/>
  <c r="AD225" i="1"/>
  <c r="AH225" i="1"/>
  <c r="AL225" i="1"/>
  <c r="AB225" i="1"/>
  <c r="AF225" i="1"/>
  <c r="AJ225" i="1"/>
  <c r="AI225" i="1"/>
  <c r="AK225" i="1"/>
  <c r="AS225" i="1"/>
  <c r="AE225" i="1"/>
  <c r="AC225" i="1"/>
  <c r="AG225" i="1"/>
  <c r="R225" i="1"/>
  <c r="AD221" i="1"/>
  <c r="AH221" i="1"/>
  <c r="AL221" i="1"/>
  <c r="AB221" i="1"/>
  <c r="AF221" i="1"/>
  <c r="AJ221" i="1"/>
  <c r="AE221" i="1"/>
  <c r="AI221" i="1"/>
  <c r="AG221" i="1"/>
  <c r="AK221" i="1"/>
  <c r="AC221" i="1"/>
  <c r="R221" i="1"/>
  <c r="AD217" i="1"/>
  <c r="AH217" i="1"/>
  <c r="AL217" i="1"/>
  <c r="AB217" i="1"/>
  <c r="AF217" i="1"/>
  <c r="AJ217" i="1"/>
  <c r="AI217" i="1"/>
  <c r="AE217" i="1"/>
  <c r="AC217" i="1"/>
  <c r="AG217" i="1"/>
  <c r="AK217" i="1"/>
  <c r="R217" i="1"/>
  <c r="AD213" i="1"/>
  <c r="AH213" i="1"/>
  <c r="AL213" i="1"/>
  <c r="AB213" i="1"/>
  <c r="AF213" i="1"/>
  <c r="AJ213" i="1"/>
  <c r="AE213" i="1"/>
  <c r="AI213" i="1"/>
  <c r="AC213" i="1"/>
  <c r="AG213" i="1"/>
  <c r="AK213" i="1"/>
  <c r="R213" i="1"/>
  <c r="AD209" i="1"/>
  <c r="AH209" i="1"/>
  <c r="AL209" i="1"/>
  <c r="AB209" i="1"/>
  <c r="AF209" i="1"/>
  <c r="AJ209" i="1"/>
  <c r="AI209" i="1"/>
  <c r="AK209" i="1"/>
  <c r="AS209" i="1"/>
  <c r="AE209" i="1"/>
  <c r="AC209" i="1"/>
  <c r="AG209" i="1"/>
  <c r="R209" i="1"/>
  <c r="AD205" i="1"/>
  <c r="AH205" i="1"/>
  <c r="AL205" i="1"/>
  <c r="AB205" i="1"/>
  <c r="AF205" i="1"/>
  <c r="AJ205" i="1"/>
  <c r="AE205" i="1"/>
  <c r="AI205" i="1"/>
  <c r="AG205" i="1"/>
  <c r="AK205" i="1"/>
  <c r="AC205" i="1"/>
  <c r="R205" i="1"/>
  <c r="AD201" i="1"/>
  <c r="AH201" i="1"/>
  <c r="AL201" i="1"/>
  <c r="AB201" i="1"/>
  <c r="AF201" i="1"/>
  <c r="AJ201" i="1"/>
  <c r="AI201" i="1"/>
  <c r="AE201" i="1"/>
  <c r="AC201" i="1"/>
  <c r="AG201" i="1"/>
  <c r="AK201" i="1"/>
  <c r="R201" i="1"/>
  <c r="AD197" i="1"/>
  <c r="AH197" i="1"/>
  <c r="AL197" i="1"/>
  <c r="AB197" i="1"/>
  <c r="AF197" i="1"/>
  <c r="AJ197" i="1"/>
  <c r="AE197" i="1"/>
  <c r="AI197" i="1"/>
  <c r="AC197" i="1"/>
  <c r="AG197" i="1"/>
  <c r="AK197" i="1"/>
  <c r="R197" i="1"/>
  <c r="AD193" i="1"/>
  <c r="AH193" i="1"/>
  <c r="AL193" i="1"/>
  <c r="AB193" i="1"/>
  <c r="AF193" i="1"/>
  <c r="AJ193" i="1"/>
  <c r="AI193" i="1"/>
  <c r="AK193" i="1"/>
  <c r="AS193" i="1"/>
  <c r="AE193" i="1"/>
  <c r="AC193" i="1"/>
  <c r="AG193" i="1"/>
  <c r="R193" i="1"/>
  <c r="AD189" i="1"/>
  <c r="AH189" i="1"/>
  <c r="AL189" i="1"/>
  <c r="AB189" i="1"/>
  <c r="AF189" i="1"/>
  <c r="AJ189" i="1"/>
  <c r="AE189" i="1"/>
  <c r="AI189" i="1"/>
  <c r="AG189" i="1"/>
  <c r="AK189" i="1"/>
  <c r="AC189" i="1"/>
  <c r="R189" i="1"/>
  <c r="AD185" i="1"/>
  <c r="AH185" i="1"/>
  <c r="AL185" i="1"/>
  <c r="AB185" i="1"/>
  <c r="AF185" i="1"/>
  <c r="AJ185" i="1"/>
  <c r="AI185" i="1"/>
  <c r="AE185" i="1"/>
  <c r="AC185" i="1"/>
  <c r="AG185" i="1"/>
  <c r="AK185" i="1"/>
  <c r="R185" i="1"/>
  <c r="AD181" i="1"/>
  <c r="AH181" i="1"/>
  <c r="AL181" i="1"/>
  <c r="AB181" i="1"/>
  <c r="AF181" i="1"/>
  <c r="AJ181" i="1"/>
  <c r="AE181" i="1"/>
  <c r="AI181" i="1"/>
  <c r="AC181" i="1"/>
  <c r="AG181" i="1"/>
  <c r="AK181" i="1"/>
  <c r="R181" i="1"/>
  <c r="AD177" i="1"/>
  <c r="AH177" i="1"/>
  <c r="AL177" i="1"/>
  <c r="AB177" i="1"/>
  <c r="AF177" i="1"/>
  <c r="AJ177" i="1"/>
  <c r="AI177" i="1"/>
  <c r="AK177" i="1"/>
  <c r="AS177" i="1"/>
  <c r="AE177" i="1"/>
  <c r="AC177" i="1"/>
  <c r="AG177" i="1"/>
  <c r="R177" i="1"/>
  <c r="AD173" i="1"/>
  <c r="AH173" i="1"/>
  <c r="AL173" i="1"/>
  <c r="AB173" i="1"/>
  <c r="AF173" i="1"/>
  <c r="AJ173" i="1"/>
  <c r="AE173" i="1"/>
  <c r="AI173" i="1"/>
  <c r="AG173" i="1"/>
  <c r="AK173" i="1"/>
  <c r="AC173" i="1"/>
  <c r="R173" i="1"/>
  <c r="AD169" i="1"/>
  <c r="AH169" i="1"/>
  <c r="AL169" i="1"/>
  <c r="AB169" i="1"/>
  <c r="AF169" i="1"/>
  <c r="AJ169" i="1"/>
  <c r="AI169" i="1"/>
  <c r="AE169" i="1"/>
  <c r="AC169" i="1"/>
  <c r="AG169" i="1"/>
  <c r="AK169" i="1"/>
  <c r="R169" i="1"/>
  <c r="AD165" i="1"/>
  <c r="AH165" i="1"/>
  <c r="AL165" i="1"/>
  <c r="AB165" i="1"/>
  <c r="AF165" i="1"/>
  <c r="AJ165" i="1"/>
  <c r="AE165" i="1"/>
  <c r="AI165" i="1"/>
  <c r="AC165" i="1"/>
  <c r="AG165" i="1"/>
  <c r="AK165" i="1"/>
  <c r="R165" i="1"/>
  <c r="AD161" i="1"/>
  <c r="AH161" i="1"/>
  <c r="AL161" i="1"/>
  <c r="AB161" i="1"/>
  <c r="AF161" i="1"/>
  <c r="AJ161" i="1"/>
  <c r="AI161" i="1"/>
  <c r="AK161" i="1"/>
  <c r="AS161" i="1"/>
  <c r="AE161" i="1"/>
  <c r="AC161" i="1"/>
  <c r="AG161" i="1"/>
  <c r="R161" i="1"/>
  <c r="AD157" i="1"/>
  <c r="AH157" i="1"/>
  <c r="AL157" i="1"/>
  <c r="AB157" i="1"/>
  <c r="AF157" i="1"/>
  <c r="AJ157" i="1"/>
  <c r="AE157" i="1"/>
  <c r="AI157" i="1"/>
  <c r="AG157" i="1"/>
  <c r="AK157" i="1"/>
  <c r="AC157" i="1"/>
  <c r="R157" i="1"/>
  <c r="AD153" i="1"/>
  <c r="AH153" i="1"/>
  <c r="AL153" i="1"/>
  <c r="AB153" i="1"/>
  <c r="AF153" i="1"/>
  <c r="AJ153" i="1"/>
  <c r="AI153" i="1"/>
  <c r="AE153" i="1"/>
  <c r="AC153" i="1"/>
  <c r="AG153" i="1"/>
  <c r="AK153" i="1"/>
  <c r="R153" i="1"/>
  <c r="AD149" i="1"/>
  <c r="AH149" i="1"/>
  <c r="AL149" i="1"/>
  <c r="AB149" i="1"/>
  <c r="AF149" i="1"/>
  <c r="AJ149" i="1"/>
  <c r="AE149" i="1"/>
  <c r="AI149" i="1"/>
  <c r="AC149" i="1"/>
  <c r="AG149" i="1"/>
  <c r="AK149" i="1"/>
  <c r="R149" i="1"/>
  <c r="AD145" i="1"/>
  <c r="AH145" i="1"/>
  <c r="AL145" i="1"/>
  <c r="AB145" i="1"/>
  <c r="AF145" i="1"/>
  <c r="AJ145" i="1"/>
  <c r="AI145" i="1"/>
  <c r="AK145" i="1"/>
  <c r="AS145" i="1"/>
  <c r="AE145" i="1"/>
  <c r="AC145" i="1"/>
  <c r="AG145" i="1"/>
  <c r="R145" i="1"/>
  <c r="AD141" i="1"/>
  <c r="AH141" i="1"/>
  <c r="AL141" i="1"/>
  <c r="AB141" i="1"/>
  <c r="AF141" i="1"/>
  <c r="AJ141" i="1"/>
  <c r="AE141" i="1"/>
  <c r="AI141" i="1"/>
  <c r="AG141" i="1"/>
  <c r="AK141" i="1"/>
  <c r="AC141" i="1"/>
  <c r="R141" i="1"/>
  <c r="AC137" i="1"/>
  <c r="AG137" i="1"/>
  <c r="AK137" i="1"/>
  <c r="AE137" i="1"/>
  <c r="AI137" i="1"/>
  <c r="AH137" i="1"/>
  <c r="AD137" i="1"/>
  <c r="AL137" i="1"/>
  <c r="AB137" i="1"/>
  <c r="AJ137" i="1"/>
  <c r="AF137" i="1"/>
  <c r="R137" i="1"/>
  <c r="AC133" i="1"/>
  <c r="AG133" i="1"/>
  <c r="AK133" i="1"/>
  <c r="AE133" i="1"/>
  <c r="AI133" i="1"/>
  <c r="AD133" i="1"/>
  <c r="AL133" i="1"/>
  <c r="AH133" i="1"/>
  <c r="AF133" i="1"/>
  <c r="AB133" i="1"/>
  <c r="AJ133" i="1"/>
  <c r="R133" i="1"/>
  <c r="AE129" i="1"/>
  <c r="AI129" i="1"/>
  <c r="AJ129" i="1"/>
  <c r="AK129" i="1"/>
  <c r="AS129" i="1"/>
  <c r="AD129" i="1"/>
  <c r="AB129" i="1"/>
  <c r="AG129" i="1"/>
  <c r="AL129" i="1"/>
  <c r="AF129" i="1"/>
  <c r="AC129" i="1"/>
  <c r="AH129" i="1"/>
  <c r="R129" i="1"/>
  <c r="AE125" i="1"/>
  <c r="AI125" i="1"/>
  <c r="AF125" i="1"/>
  <c r="AK125" i="1"/>
  <c r="AC125" i="1"/>
  <c r="AH125" i="1"/>
  <c r="AB125" i="1"/>
  <c r="AL125" i="1"/>
  <c r="AG125" i="1"/>
  <c r="AD125" i="1"/>
  <c r="AJ125" i="1"/>
  <c r="R125" i="1"/>
  <c r="AE121" i="1"/>
  <c r="AI121" i="1"/>
  <c r="AB121" i="1"/>
  <c r="AG121" i="1"/>
  <c r="AL121" i="1"/>
  <c r="AD121" i="1"/>
  <c r="AJ121" i="1"/>
  <c r="AC121" i="1"/>
  <c r="AH121" i="1"/>
  <c r="AF121" i="1"/>
  <c r="AK121" i="1"/>
  <c r="R121" i="1"/>
  <c r="AE117" i="1"/>
  <c r="AI117" i="1"/>
  <c r="AC117" i="1"/>
  <c r="AH117" i="1"/>
  <c r="AF117" i="1"/>
  <c r="AK117" i="1"/>
  <c r="AD117" i="1"/>
  <c r="AJ117" i="1"/>
  <c r="AG117" i="1"/>
  <c r="AB117" i="1"/>
  <c r="AL117" i="1"/>
  <c r="R117" i="1"/>
  <c r="AE113" i="1"/>
  <c r="AI113" i="1"/>
  <c r="AJ113" i="1"/>
  <c r="AK113" i="1"/>
  <c r="AS113" i="1"/>
  <c r="AD113" i="1"/>
  <c r="AB113" i="1"/>
  <c r="AG113" i="1"/>
  <c r="AL113" i="1"/>
  <c r="AF113" i="1"/>
  <c r="AH113" i="1"/>
  <c r="AC113" i="1"/>
  <c r="R113" i="1"/>
  <c r="AE109" i="1"/>
  <c r="AI109" i="1"/>
  <c r="AF109" i="1"/>
  <c r="AK109" i="1"/>
  <c r="AC109" i="1"/>
  <c r="AH109" i="1"/>
  <c r="AG109" i="1"/>
  <c r="AB109" i="1"/>
  <c r="AL109" i="1"/>
  <c r="AJ109" i="1"/>
  <c r="AD109" i="1"/>
  <c r="R109" i="1"/>
  <c r="AE105" i="1"/>
  <c r="AI105" i="1"/>
  <c r="AB105" i="1"/>
  <c r="AG105" i="1"/>
  <c r="AL105" i="1"/>
  <c r="AD105" i="1"/>
  <c r="AJ105" i="1"/>
  <c r="AH105" i="1"/>
  <c r="AC105" i="1"/>
  <c r="AK105" i="1"/>
  <c r="AF105" i="1"/>
  <c r="R105" i="1"/>
  <c r="AE101" i="1"/>
  <c r="AI101" i="1"/>
  <c r="AC101" i="1"/>
  <c r="AH101" i="1"/>
  <c r="AF101" i="1"/>
  <c r="AK101" i="1"/>
  <c r="AJ101" i="1"/>
  <c r="AD101" i="1"/>
  <c r="AL101" i="1"/>
  <c r="AB101" i="1"/>
  <c r="AG101" i="1"/>
  <c r="R101" i="1"/>
  <c r="AD97" i="1"/>
  <c r="AH97" i="1"/>
  <c r="AL97" i="1"/>
  <c r="AE97" i="1"/>
  <c r="AI97" i="1"/>
  <c r="AC97" i="1"/>
  <c r="AK97" i="1"/>
  <c r="AG97" i="1"/>
  <c r="AF97" i="1"/>
  <c r="AJ97" i="1"/>
  <c r="AB97" i="1"/>
  <c r="R97" i="1"/>
  <c r="AD93" i="1"/>
  <c r="AH93" i="1"/>
  <c r="AL93" i="1"/>
  <c r="AE93" i="1"/>
  <c r="AI93" i="1"/>
  <c r="AG93" i="1"/>
  <c r="AC93" i="1"/>
  <c r="AK93" i="1"/>
  <c r="AB93" i="1"/>
  <c r="AJ93" i="1"/>
  <c r="AF93" i="1"/>
  <c r="R93" i="1"/>
  <c r="AD89" i="1"/>
  <c r="AH89" i="1"/>
  <c r="AL89" i="1"/>
  <c r="AE89" i="1"/>
  <c r="AI89" i="1"/>
  <c r="AC89" i="1"/>
  <c r="AK89" i="1"/>
  <c r="AG89" i="1"/>
  <c r="AF89" i="1"/>
  <c r="AB89" i="1"/>
  <c r="AJ89" i="1"/>
  <c r="R89" i="1"/>
  <c r="AD85" i="1"/>
  <c r="AH85" i="1"/>
  <c r="AL85" i="1"/>
  <c r="AE85" i="1"/>
  <c r="AI85" i="1"/>
  <c r="AG85" i="1"/>
  <c r="AC85" i="1"/>
  <c r="AK85" i="1"/>
  <c r="AJ85" i="1"/>
  <c r="AB85" i="1"/>
  <c r="AF85" i="1"/>
  <c r="R85" i="1"/>
  <c r="AD81" i="1"/>
  <c r="AH81" i="1"/>
  <c r="AL81" i="1"/>
  <c r="AE81" i="1"/>
  <c r="AI81" i="1"/>
  <c r="AF81" i="1"/>
  <c r="AJ81" i="1"/>
  <c r="AC81" i="1"/>
  <c r="AB81" i="1"/>
  <c r="AK81" i="1"/>
  <c r="AG81" i="1"/>
  <c r="R81" i="1"/>
  <c r="AD77" i="1"/>
  <c r="AH77" i="1"/>
  <c r="AL77" i="1"/>
  <c r="AE77" i="1"/>
  <c r="AI77" i="1"/>
  <c r="AB77" i="1"/>
  <c r="AJ77" i="1"/>
  <c r="AK77" i="1"/>
  <c r="AF77" i="1"/>
  <c r="AC77" i="1"/>
  <c r="AG77" i="1"/>
  <c r="AG70" i="1"/>
  <c r="AG71" i="1"/>
  <c r="AG72" i="1"/>
  <c r="AG73" i="1"/>
  <c r="AG74" i="1"/>
  <c r="AG75" i="1"/>
  <c r="AG76" i="1"/>
  <c r="AG78" i="1"/>
  <c r="AG79" i="1"/>
  <c r="AG80" i="1"/>
  <c r="AG82" i="1"/>
  <c r="AG83" i="1"/>
  <c r="AG84" i="1"/>
  <c r="AG86" i="1"/>
  <c r="AG87" i="1"/>
  <c r="AG88" i="1"/>
  <c r="AG90" i="1"/>
  <c r="AG91" i="1"/>
  <c r="AG92" i="1"/>
  <c r="AG94" i="1"/>
  <c r="AG95" i="1"/>
  <c r="AG96" i="1"/>
  <c r="AG98" i="1"/>
  <c r="AG99" i="1"/>
  <c r="AG100" i="1"/>
  <c r="AG383" i="1"/>
  <c r="R77" i="1"/>
  <c r="AD73" i="1"/>
  <c r="AH73" i="1"/>
  <c r="AL73" i="1"/>
  <c r="AE73" i="1"/>
  <c r="AI73" i="1"/>
  <c r="AF73" i="1"/>
  <c r="AB73" i="1"/>
  <c r="AK73" i="1"/>
  <c r="AC73" i="1"/>
  <c r="AJ73" i="1"/>
  <c r="R73" i="1"/>
  <c r="AD69" i="1"/>
  <c r="AH69" i="1"/>
  <c r="AL69" i="1"/>
  <c r="AE69" i="1"/>
  <c r="AI69" i="1"/>
  <c r="AB69" i="1"/>
  <c r="AJ69" i="1"/>
  <c r="AC69" i="1"/>
  <c r="AG69" i="1"/>
  <c r="AF69" i="1"/>
  <c r="AK69" i="1"/>
  <c r="R69" i="1"/>
  <c r="AD65" i="1"/>
  <c r="AH65" i="1"/>
  <c r="AL65" i="1"/>
  <c r="AE65" i="1"/>
  <c r="AI65" i="1"/>
  <c r="AF65" i="1"/>
  <c r="AB65" i="1"/>
  <c r="AJ65" i="1"/>
  <c r="AG65" i="1"/>
  <c r="AC65" i="1"/>
  <c r="AK65" i="1"/>
  <c r="R65" i="1"/>
  <c r="AD61" i="1"/>
  <c r="AH61" i="1"/>
  <c r="AL61" i="1"/>
  <c r="AE61" i="1"/>
  <c r="AI61" i="1"/>
  <c r="AB61" i="1"/>
  <c r="AJ61" i="1"/>
  <c r="AF61" i="1"/>
  <c r="AK61" i="1"/>
  <c r="AC61" i="1"/>
  <c r="AG61" i="1"/>
  <c r="R61" i="1"/>
  <c r="AD57" i="1"/>
  <c r="AH57" i="1"/>
  <c r="AL57" i="1"/>
  <c r="AE57" i="1"/>
  <c r="AI57" i="1"/>
  <c r="AF57" i="1"/>
  <c r="AB57" i="1"/>
  <c r="AJ57" i="1"/>
  <c r="AG57" i="1"/>
  <c r="AK57" i="1"/>
  <c r="AC57" i="1"/>
  <c r="R57" i="1"/>
  <c r="AD53" i="1"/>
  <c r="AH53" i="1"/>
  <c r="AL53" i="1"/>
  <c r="AE53" i="1"/>
  <c r="AI53" i="1"/>
  <c r="AB53" i="1"/>
  <c r="AJ53" i="1"/>
  <c r="AF53" i="1"/>
  <c r="AC53" i="1"/>
  <c r="AK53" i="1"/>
  <c r="AG53" i="1"/>
  <c r="R53" i="1"/>
  <c r="AD49" i="1"/>
  <c r="AH49" i="1"/>
  <c r="AL49" i="1"/>
  <c r="AE49" i="1"/>
  <c r="AI49" i="1"/>
  <c r="AF49" i="1"/>
  <c r="AB49" i="1"/>
  <c r="AJ49" i="1"/>
  <c r="AG49" i="1"/>
  <c r="AC49" i="1"/>
  <c r="AK49" i="1"/>
  <c r="R49" i="1"/>
  <c r="AE45" i="1"/>
  <c r="AI45" i="1"/>
  <c r="AC45" i="1"/>
  <c r="AH45" i="1"/>
  <c r="AD45" i="1"/>
  <c r="AJ45" i="1"/>
  <c r="AK45" i="1"/>
  <c r="AF45" i="1"/>
  <c r="AB45" i="1"/>
  <c r="AL45" i="1"/>
  <c r="AG45" i="1"/>
  <c r="R45" i="1"/>
  <c r="AE41" i="1"/>
  <c r="AI41" i="1"/>
  <c r="AD41" i="1"/>
  <c r="AJ41" i="1"/>
  <c r="AF41" i="1"/>
  <c r="AK41" i="1"/>
  <c r="AB41" i="1"/>
  <c r="AL41" i="1"/>
  <c r="AG41" i="1"/>
  <c r="AC41" i="1"/>
  <c r="AH41" i="1"/>
  <c r="R41" i="1"/>
  <c r="AE37" i="1"/>
  <c r="AI37" i="1"/>
  <c r="AF37" i="1"/>
  <c r="AK37" i="1"/>
  <c r="AB37" i="1"/>
  <c r="AG37" i="1"/>
  <c r="AL37" i="1"/>
  <c r="AC37" i="1"/>
  <c r="AH37" i="1"/>
  <c r="AD37" i="1"/>
  <c r="AJ37" i="1"/>
  <c r="R37" i="1"/>
  <c r="AD33" i="1"/>
  <c r="AH33" i="1"/>
  <c r="AL33" i="1"/>
  <c r="AE33" i="1"/>
  <c r="AI33" i="1"/>
  <c r="AF33" i="1"/>
  <c r="AG33" i="1"/>
  <c r="AJ33" i="1"/>
  <c r="AB33" i="1"/>
  <c r="AK33" i="1"/>
  <c r="AC33" i="1"/>
  <c r="R33" i="1"/>
  <c r="AD29" i="1"/>
  <c r="AH29" i="1"/>
  <c r="AL29" i="1"/>
  <c r="AE29" i="1"/>
  <c r="AI29" i="1"/>
  <c r="AB29" i="1"/>
  <c r="AJ29" i="1"/>
  <c r="AC29" i="1"/>
  <c r="AK29" i="1"/>
  <c r="AF29" i="1"/>
  <c r="AG29" i="1"/>
  <c r="R29" i="1"/>
  <c r="AD25" i="1"/>
  <c r="AH25" i="1"/>
  <c r="AL25" i="1"/>
  <c r="AE25" i="1"/>
  <c r="AI25" i="1"/>
  <c r="AF25" i="1"/>
  <c r="AG25" i="1"/>
  <c r="AB25" i="1"/>
  <c r="AJ25" i="1"/>
  <c r="AC25" i="1"/>
  <c r="AK25" i="1"/>
  <c r="R25" i="1"/>
  <c r="AD21" i="1"/>
  <c r="AH21" i="1"/>
  <c r="AL21" i="1"/>
  <c r="AE21" i="1"/>
  <c r="AI21" i="1"/>
  <c r="AB21" i="1"/>
  <c r="AJ21" i="1"/>
  <c r="AC21" i="1"/>
  <c r="AK21" i="1"/>
  <c r="AF21" i="1"/>
  <c r="AG21" i="1"/>
  <c r="R21" i="1"/>
  <c r="AD17" i="1"/>
  <c r="AH17" i="1"/>
  <c r="AL17" i="1"/>
  <c r="AE17" i="1"/>
  <c r="AI17" i="1"/>
  <c r="AF17" i="1"/>
  <c r="AG17" i="1"/>
  <c r="AJ17" i="1"/>
  <c r="AB17" i="1"/>
  <c r="AK17" i="1"/>
  <c r="AC17" i="1"/>
  <c r="R17" i="1"/>
  <c r="AD13" i="1"/>
  <c r="AH13" i="1"/>
  <c r="AL13" i="1"/>
  <c r="AE13" i="1"/>
  <c r="AI13" i="1"/>
  <c r="AB13" i="1"/>
  <c r="AJ13" i="1"/>
  <c r="AC13" i="1"/>
  <c r="AK13" i="1"/>
  <c r="AF13" i="1"/>
  <c r="AG13" i="1"/>
  <c r="R13" i="1"/>
  <c r="AD304" i="1"/>
  <c r="AH304" i="1"/>
  <c r="AL304" i="1"/>
  <c r="AE304" i="1"/>
  <c r="AI304" i="1"/>
  <c r="AB304" i="1"/>
  <c r="AF304" i="1"/>
  <c r="AJ304" i="1"/>
  <c r="R304" i="1"/>
  <c r="AC304" i="1"/>
  <c r="AG304" i="1"/>
  <c r="AK304" i="1"/>
  <c r="AD300" i="1"/>
  <c r="AH300" i="1"/>
  <c r="AL300" i="1"/>
  <c r="AE300" i="1"/>
  <c r="AI300" i="1"/>
  <c r="AB300" i="1"/>
  <c r="AF300" i="1"/>
  <c r="AJ300" i="1"/>
  <c r="R300" i="1"/>
  <c r="AC300" i="1"/>
  <c r="AG300" i="1"/>
  <c r="AK300" i="1"/>
  <c r="AD296" i="1"/>
  <c r="AH296" i="1"/>
  <c r="AL296" i="1"/>
  <c r="AE296" i="1"/>
  <c r="AI296" i="1"/>
  <c r="AB296" i="1"/>
  <c r="AF296" i="1"/>
  <c r="AJ296" i="1"/>
  <c r="R296" i="1"/>
  <c r="AC296" i="1"/>
  <c r="AG296" i="1"/>
  <c r="AK296" i="1"/>
  <c r="AD292" i="1"/>
  <c r="AH292" i="1"/>
  <c r="AL292" i="1"/>
  <c r="AB292" i="1"/>
  <c r="AF292" i="1"/>
  <c r="AJ292" i="1"/>
  <c r="AI292" i="1"/>
  <c r="AK292" i="1"/>
  <c r="AS292" i="1"/>
  <c r="AC292" i="1"/>
  <c r="AE292" i="1"/>
  <c r="R292" i="1"/>
  <c r="AG292" i="1"/>
  <c r="AD288" i="1"/>
  <c r="AH288" i="1"/>
  <c r="AL288" i="1"/>
  <c r="AB288" i="1"/>
  <c r="AF288" i="1"/>
  <c r="AJ288" i="1"/>
  <c r="AE288" i="1"/>
  <c r="AG288" i="1"/>
  <c r="AI288" i="1"/>
  <c r="R288" i="1"/>
  <c r="AC288" i="1"/>
  <c r="AK288" i="1"/>
  <c r="AD284" i="1"/>
  <c r="AH284" i="1"/>
  <c r="AL284" i="1"/>
  <c r="AB284" i="1"/>
  <c r="AF284" i="1"/>
  <c r="AJ284" i="1"/>
  <c r="AI284" i="1"/>
  <c r="AK284" i="1"/>
  <c r="AS284" i="1"/>
  <c r="AC284" i="1"/>
  <c r="AE284" i="1"/>
  <c r="R284" i="1"/>
  <c r="AG284" i="1"/>
  <c r="AD280" i="1"/>
  <c r="AH280" i="1"/>
  <c r="AL280" i="1"/>
  <c r="AB280" i="1"/>
  <c r="AF280" i="1"/>
  <c r="AJ280" i="1"/>
  <c r="AE280" i="1"/>
  <c r="AG280" i="1"/>
  <c r="AI280" i="1"/>
  <c r="R280" i="1"/>
  <c r="AC280" i="1"/>
  <c r="AK280" i="1"/>
  <c r="AD276" i="1"/>
  <c r="AH276" i="1"/>
  <c r="AL276" i="1"/>
  <c r="AB276" i="1"/>
  <c r="AF276" i="1"/>
  <c r="AJ276" i="1"/>
  <c r="AI276" i="1"/>
  <c r="AK276" i="1"/>
  <c r="AS276" i="1"/>
  <c r="AC276" i="1"/>
  <c r="AE276" i="1"/>
  <c r="R276" i="1"/>
  <c r="AG276" i="1"/>
  <c r="AD272" i="1"/>
  <c r="AH272" i="1"/>
  <c r="AL272" i="1"/>
  <c r="AB272" i="1"/>
  <c r="AF272" i="1"/>
  <c r="AJ272" i="1"/>
  <c r="AE272" i="1"/>
  <c r="AG272" i="1"/>
  <c r="AI272" i="1"/>
  <c r="R272" i="1"/>
  <c r="AC272" i="1"/>
  <c r="AK272" i="1"/>
  <c r="AD268" i="1"/>
  <c r="AH268" i="1"/>
  <c r="AL268" i="1"/>
  <c r="AB268" i="1"/>
  <c r="AF268" i="1"/>
  <c r="AJ268" i="1"/>
  <c r="AI268" i="1"/>
  <c r="AK268" i="1"/>
  <c r="AS268" i="1"/>
  <c r="AC268" i="1"/>
  <c r="AE268" i="1"/>
  <c r="R268" i="1"/>
  <c r="AG268" i="1"/>
  <c r="AD264" i="1"/>
  <c r="AH264" i="1"/>
  <c r="AL264" i="1"/>
  <c r="AB264" i="1"/>
  <c r="AF264" i="1"/>
  <c r="AJ264" i="1"/>
  <c r="AE264" i="1"/>
  <c r="AG264" i="1"/>
  <c r="AI264" i="1"/>
  <c r="R264" i="1"/>
  <c r="AC264" i="1"/>
  <c r="AK264" i="1"/>
  <c r="AD260" i="1"/>
  <c r="AH260" i="1"/>
  <c r="AL260" i="1"/>
  <c r="AB260" i="1"/>
  <c r="AF260" i="1"/>
  <c r="AJ260" i="1"/>
  <c r="AI260" i="1"/>
  <c r="AK260" i="1"/>
  <c r="AS260" i="1"/>
  <c r="AC260" i="1"/>
  <c r="AE260" i="1"/>
  <c r="R260" i="1"/>
  <c r="AG260" i="1"/>
  <c r="AD256" i="1"/>
  <c r="AH256" i="1"/>
  <c r="AL256" i="1"/>
  <c r="AB256" i="1"/>
  <c r="AF256" i="1"/>
  <c r="AJ256" i="1"/>
  <c r="AE256" i="1"/>
  <c r="AG256" i="1"/>
  <c r="AI256" i="1"/>
  <c r="R256" i="1"/>
  <c r="AC256" i="1"/>
  <c r="AK256" i="1"/>
  <c r="AD252" i="1"/>
  <c r="AH252" i="1"/>
  <c r="AL252" i="1"/>
  <c r="AB252" i="1"/>
  <c r="AF252" i="1"/>
  <c r="AJ252" i="1"/>
  <c r="AI252" i="1"/>
  <c r="AK252" i="1"/>
  <c r="AS252" i="1"/>
  <c r="AC252" i="1"/>
  <c r="AE252" i="1"/>
  <c r="R252" i="1"/>
  <c r="AG252" i="1"/>
  <c r="AD248" i="1"/>
  <c r="AH248" i="1"/>
  <c r="AL248" i="1"/>
  <c r="AB248" i="1"/>
  <c r="AF248" i="1"/>
  <c r="AJ248" i="1"/>
  <c r="AE248" i="1"/>
  <c r="AG248" i="1"/>
  <c r="AI248" i="1"/>
  <c r="R248" i="1"/>
  <c r="AC248" i="1"/>
  <c r="AK248" i="1"/>
  <c r="AD244" i="1"/>
  <c r="AH244" i="1"/>
  <c r="AL244" i="1"/>
  <c r="AB244" i="1"/>
  <c r="AF244" i="1"/>
  <c r="AJ244" i="1"/>
  <c r="AI244" i="1"/>
  <c r="AK244" i="1"/>
  <c r="AS244" i="1"/>
  <c r="AC244" i="1"/>
  <c r="AE244" i="1"/>
  <c r="R244" i="1"/>
  <c r="AG244" i="1"/>
  <c r="AD240" i="1"/>
  <c r="AH240" i="1"/>
  <c r="AL240" i="1"/>
  <c r="AB240" i="1"/>
  <c r="AF240" i="1"/>
  <c r="AJ240" i="1"/>
  <c r="AE240" i="1"/>
  <c r="AG240" i="1"/>
  <c r="AI240" i="1"/>
  <c r="R240" i="1"/>
  <c r="AC240" i="1"/>
  <c r="AK240" i="1"/>
  <c r="AD236" i="1"/>
  <c r="AH236" i="1"/>
  <c r="AL236" i="1"/>
  <c r="AB236" i="1"/>
  <c r="AF236" i="1"/>
  <c r="AJ236" i="1"/>
  <c r="AI236" i="1"/>
  <c r="AK236" i="1"/>
  <c r="AS236" i="1"/>
  <c r="AC236" i="1"/>
  <c r="AE236" i="1"/>
  <c r="R236" i="1"/>
  <c r="AG236" i="1"/>
  <c r="AC232" i="1"/>
  <c r="AG232" i="1"/>
  <c r="AK232" i="1"/>
  <c r="AE232" i="1"/>
  <c r="AI232" i="1"/>
  <c r="AD232" i="1"/>
  <c r="AL232" i="1"/>
  <c r="AH232" i="1"/>
  <c r="AB232" i="1"/>
  <c r="AF232" i="1"/>
  <c r="R232" i="1"/>
  <c r="AJ232" i="1"/>
  <c r="AC228" i="1"/>
  <c r="AG228" i="1"/>
  <c r="AK228" i="1"/>
  <c r="AE228" i="1"/>
  <c r="AI228" i="1"/>
  <c r="AH228" i="1"/>
  <c r="AD228" i="1"/>
  <c r="AL228" i="1"/>
  <c r="AJ228" i="1"/>
  <c r="AB228" i="1"/>
  <c r="R228" i="1"/>
  <c r="AF228" i="1"/>
  <c r="AC224" i="1"/>
  <c r="AG224" i="1"/>
  <c r="AK224" i="1"/>
  <c r="AE224" i="1"/>
  <c r="AI224" i="1"/>
  <c r="AD224" i="1"/>
  <c r="AL224" i="1"/>
  <c r="AH224" i="1"/>
  <c r="AF224" i="1"/>
  <c r="AJ224" i="1"/>
  <c r="R224" i="1"/>
  <c r="AB224" i="1"/>
  <c r="AC220" i="1"/>
  <c r="AG220" i="1"/>
  <c r="AK220" i="1"/>
  <c r="AE220" i="1"/>
  <c r="AI220" i="1"/>
  <c r="AH220" i="1"/>
  <c r="AD220" i="1"/>
  <c r="AL220" i="1"/>
  <c r="AB220" i="1"/>
  <c r="AF220" i="1"/>
  <c r="AJ220" i="1"/>
  <c r="R220" i="1"/>
  <c r="AC216" i="1"/>
  <c r="AG216" i="1"/>
  <c r="AK216" i="1"/>
  <c r="AE216" i="1"/>
  <c r="AI216" i="1"/>
  <c r="AD216" i="1"/>
  <c r="AL216" i="1"/>
  <c r="AH216" i="1"/>
  <c r="AB216" i="1"/>
  <c r="AF216" i="1"/>
  <c r="R216" i="1"/>
  <c r="AJ216" i="1"/>
  <c r="AC212" i="1"/>
  <c r="AG212" i="1"/>
  <c r="AK212" i="1"/>
  <c r="AE212" i="1"/>
  <c r="AI212" i="1"/>
  <c r="AH212" i="1"/>
  <c r="AD212" i="1"/>
  <c r="AL212" i="1"/>
  <c r="AJ212" i="1"/>
  <c r="AB212" i="1"/>
  <c r="R212" i="1"/>
  <c r="AF212" i="1"/>
  <c r="AC208" i="1"/>
  <c r="AG208" i="1"/>
  <c r="AK208" i="1"/>
  <c r="AE208" i="1"/>
  <c r="AI208" i="1"/>
  <c r="AD208" i="1"/>
  <c r="AL208" i="1"/>
  <c r="AH208" i="1"/>
  <c r="AF208" i="1"/>
  <c r="AJ208" i="1"/>
  <c r="R208" i="1"/>
  <c r="AB208" i="1"/>
  <c r="AC204" i="1"/>
  <c r="AG204" i="1"/>
  <c r="AK204" i="1"/>
  <c r="AE204" i="1"/>
  <c r="AI204" i="1"/>
  <c r="AH204" i="1"/>
  <c r="AD204" i="1"/>
  <c r="AL204" i="1"/>
  <c r="AB204" i="1"/>
  <c r="AF204" i="1"/>
  <c r="AJ204" i="1"/>
  <c r="R204" i="1"/>
  <c r="AC200" i="1"/>
  <c r="AG200" i="1"/>
  <c r="AK200" i="1"/>
  <c r="AE200" i="1"/>
  <c r="AI200" i="1"/>
  <c r="AD200" i="1"/>
  <c r="AL200" i="1"/>
  <c r="AH200" i="1"/>
  <c r="AB200" i="1"/>
  <c r="AF200" i="1"/>
  <c r="R200" i="1"/>
  <c r="AJ200" i="1"/>
  <c r="AC196" i="1"/>
  <c r="AG196" i="1"/>
  <c r="AK196" i="1"/>
  <c r="AE196" i="1"/>
  <c r="AI196" i="1"/>
  <c r="AH196" i="1"/>
  <c r="AD196" i="1"/>
  <c r="AL196" i="1"/>
  <c r="AJ196" i="1"/>
  <c r="AB196" i="1"/>
  <c r="R196" i="1"/>
  <c r="AF196" i="1"/>
  <c r="AC192" i="1"/>
  <c r="AG192" i="1"/>
  <c r="AK192" i="1"/>
  <c r="AE192" i="1"/>
  <c r="AI192" i="1"/>
  <c r="AD192" i="1"/>
  <c r="AL192" i="1"/>
  <c r="AH192" i="1"/>
  <c r="AF192" i="1"/>
  <c r="AJ192" i="1"/>
  <c r="R192" i="1"/>
  <c r="AB192" i="1"/>
  <c r="AC188" i="1"/>
  <c r="AG188" i="1"/>
  <c r="AK188" i="1"/>
  <c r="AE188" i="1"/>
  <c r="AI188" i="1"/>
  <c r="AH188" i="1"/>
  <c r="AD188" i="1"/>
  <c r="AL188" i="1"/>
  <c r="AB188" i="1"/>
  <c r="AF188" i="1"/>
  <c r="AJ188" i="1"/>
  <c r="R188" i="1"/>
  <c r="AC184" i="1"/>
  <c r="AG184" i="1"/>
  <c r="AK184" i="1"/>
  <c r="AE184" i="1"/>
  <c r="AI184" i="1"/>
  <c r="AD184" i="1"/>
  <c r="AL184" i="1"/>
  <c r="AH184" i="1"/>
  <c r="AB184" i="1"/>
  <c r="AF184" i="1"/>
  <c r="R184" i="1"/>
  <c r="AJ184" i="1"/>
  <c r="AC180" i="1"/>
  <c r="AG180" i="1"/>
  <c r="AK180" i="1"/>
  <c r="AE180" i="1"/>
  <c r="AI180" i="1"/>
  <c r="AH180" i="1"/>
  <c r="AD180" i="1"/>
  <c r="AL180" i="1"/>
  <c r="AJ180" i="1"/>
  <c r="AB180" i="1"/>
  <c r="R180" i="1"/>
  <c r="AF180" i="1"/>
  <c r="AC176" i="1"/>
  <c r="AG176" i="1"/>
  <c r="AK176" i="1"/>
  <c r="AE176" i="1"/>
  <c r="AI176" i="1"/>
  <c r="AD176" i="1"/>
  <c r="AL176" i="1"/>
  <c r="AH176" i="1"/>
  <c r="AF176" i="1"/>
  <c r="AJ176" i="1"/>
  <c r="R176" i="1"/>
  <c r="AB176" i="1"/>
  <c r="AC172" i="1"/>
  <c r="AG172" i="1"/>
  <c r="AK172" i="1"/>
  <c r="AE172" i="1"/>
  <c r="AI172" i="1"/>
  <c r="AH172" i="1"/>
  <c r="AD172" i="1"/>
  <c r="AL172" i="1"/>
  <c r="AB172" i="1"/>
  <c r="AF172" i="1"/>
  <c r="AJ172" i="1"/>
  <c r="R172" i="1"/>
  <c r="AC168" i="1"/>
  <c r="AG168" i="1"/>
  <c r="AK168" i="1"/>
  <c r="AE168" i="1"/>
  <c r="AI168" i="1"/>
  <c r="AD168" i="1"/>
  <c r="AL168" i="1"/>
  <c r="AH168" i="1"/>
  <c r="AB168" i="1"/>
  <c r="AF168" i="1"/>
  <c r="R168" i="1"/>
  <c r="AJ168" i="1"/>
  <c r="AC164" i="1"/>
  <c r="AG164" i="1"/>
  <c r="AK164" i="1"/>
  <c r="AE164" i="1"/>
  <c r="AI164" i="1"/>
  <c r="AH164" i="1"/>
  <c r="AD164" i="1"/>
  <c r="AL164" i="1"/>
  <c r="AJ164" i="1"/>
  <c r="AB164" i="1"/>
  <c r="R164" i="1"/>
  <c r="AF164" i="1"/>
  <c r="AC160" i="1"/>
  <c r="AG160" i="1"/>
  <c r="AK160" i="1"/>
  <c r="AE160" i="1"/>
  <c r="AI160" i="1"/>
  <c r="AD160" i="1"/>
  <c r="AL160" i="1"/>
  <c r="AH160" i="1"/>
  <c r="AF160" i="1"/>
  <c r="AJ160" i="1"/>
  <c r="R160" i="1"/>
  <c r="AB160" i="1"/>
  <c r="AC156" i="1"/>
  <c r="AG156" i="1"/>
  <c r="AK156" i="1"/>
  <c r="AE156" i="1"/>
  <c r="AI156" i="1"/>
  <c r="AH156" i="1"/>
  <c r="AD156" i="1"/>
  <c r="AL156" i="1"/>
  <c r="AB156" i="1"/>
  <c r="AF156" i="1"/>
  <c r="AJ156" i="1"/>
  <c r="R156" i="1"/>
  <c r="AC152" i="1"/>
  <c r="AG152" i="1"/>
  <c r="AK152" i="1"/>
  <c r="AE152" i="1"/>
  <c r="AI152" i="1"/>
  <c r="AD152" i="1"/>
  <c r="AL152" i="1"/>
  <c r="AH152" i="1"/>
  <c r="AB152" i="1"/>
  <c r="AF152" i="1"/>
  <c r="R152" i="1"/>
  <c r="AJ152" i="1"/>
  <c r="AC148" i="1"/>
  <c r="AG148" i="1"/>
  <c r="AK148" i="1"/>
  <c r="AE148" i="1"/>
  <c r="AI148" i="1"/>
  <c r="AH148" i="1"/>
  <c r="AD148" i="1"/>
  <c r="AL148" i="1"/>
  <c r="AJ148" i="1"/>
  <c r="AB148" i="1"/>
  <c r="R148" i="1"/>
  <c r="AF148" i="1"/>
  <c r="AC144" i="1"/>
  <c r="AG144" i="1"/>
  <c r="AK144" i="1"/>
  <c r="AE144" i="1"/>
  <c r="AI144" i="1"/>
  <c r="AD144" i="1"/>
  <c r="AL144" i="1"/>
  <c r="AH144" i="1"/>
  <c r="AF144" i="1"/>
  <c r="AJ144" i="1"/>
  <c r="R144" i="1"/>
  <c r="AB144" i="1"/>
  <c r="AD140" i="1"/>
  <c r="AB140" i="1"/>
  <c r="AG140" i="1"/>
  <c r="AK140" i="1"/>
  <c r="AE140" i="1"/>
  <c r="AI140" i="1"/>
  <c r="AH140" i="1"/>
  <c r="AC140" i="1"/>
  <c r="AL140" i="1"/>
  <c r="AF140" i="1"/>
  <c r="AJ140" i="1"/>
  <c r="R140" i="1"/>
  <c r="AB136" i="1"/>
  <c r="AF136" i="1"/>
  <c r="AJ136" i="1"/>
  <c r="AD136" i="1"/>
  <c r="AH136" i="1"/>
  <c r="AL136" i="1"/>
  <c r="AC136" i="1"/>
  <c r="AK136" i="1"/>
  <c r="AG136" i="1"/>
  <c r="AE136" i="1"/>
  <c r="R136" i="1"/>
  <c r="AI136" i="1"/>
  <c r="AB132" i="1"/>
  <c r="AF132" i="1"/>
  <c r="AJ132" i="1"/>
  <c r="AD132" i="1"/>
  <c r="AH132" i="1"/>
  <c r="AL132" i="1"/>
  <c r="AG132" i="1"/>
  <c r="AC132" i="1"/>
  <c r="AK132" i="1"/>
  <c r="AI132" i="1"/>
  <c r="AE132" i="1"/>
  <c r="R132" i="1"/>
  <c r="AD128" i="1"/>
  <c r="AH128" i="1"/>
  <c r="AL128" i="1"/>
  <c r="AE128" i="1"/>
  <c r="AJ128" i="1"/>
  <c r="AB128" i="1"/>
  <c r="AG128" i="1"/>
  <c r="AK128" i="1"/>
  <c r="AF128" i="1"/>
  <c r="AC128" i="1"/>
  <c r="AI128" i="1"/>
  <c r="AS128" i="1"/>
  <c r="R128" i="1"/>
  <c r="AD124" i="1"/>
  <c r="AH124" i="1"/>
  <c r="AL124" i="1"/>
  <c r="AF124" i="1"/>
  <c r="AK124" i="1"/>
  <c r="AC124" i="1"/>
  <c r="AI124" i="1"/>
  <c r="AB124" i="1"/>
  <c r="AG124" i="1"/>
  <c r="AE124" i="1"/>
  <c r="AJ124" i="1"/>
  <c r="R124" i="1"/>
  <c r="AD120" i="1"/>
  <c r="AH120" i="1"/>
  <c r="AL120" i="1"/>
  <c r="AB120" i="1"/>
  <c r="AG120" i="1"/>
  <c r="AE120" i="1"/>
  <c r="AJ120" i="1"/>
  <c r="AC120" i="1"/>
  <c r="AI120" i="1"/>
  <c r="AF120" i="1"/>
  <c r="AK120" i="1"/>
  <c r="R120" i="1"/>
  <c r="AD116" i="1"/>
  <c r="AH116" i="1"/>
  <c r="AL116" i="1"/>
  <c r="AC116" i="1"/>
  <c r="AI116" i="1"/>
  <c r="AF116" i="1"/>
  <c r="AK116" i="1"/>
  <c r="AE116" i="1"/>
  <c r="AJ116" i="1"/>
  <c r="AG116" i="1"/>
  <c r="AB116" i="1"/>
  <c r="R116" i="1"/>
  <c r="AD112" i="1"/>
  <c r="AH112" i="1"/>
  <c r="AL112" i="1"/>
  <c r="AE112" i="1"/>
  <c r="AJ112" i="1"/>
  <c r="AB112" i="1"/>
  <c r="AG112" i="1"/>
  <c r="AF112" i="1"/>
  <c r="AK112" i="1"/>
  <c r="AI112" i="1"/>
  <c r="AS112" i="1"/>
  <c r="AC112" i="1"/>
  <c r="AC102" i="1"/>
  <c r="AC103" i="1"/>
  <c r="AC104" i="1"/>
  <c r="AC106" i="1"/>
  <c r="AC107" i="1"/>
  <c r="AC108" i="1"/>
  <c r="AC110" i="1"/>
  <c r="AC111" i="1"/>
  <c r="AC114" i="1"/>
  <c r="AC115" i="1"/>
  <c r="AC118" i="1"/>
  <c r="AC119" i="1"/>
  <c r="AC122" i="1"/>
  <c r="AC123" i="1"/>
  <c r="AC126" i="1"/>
  <c r="AC127" i="1"/>
  <c r="AC130" i="1"/>
  <c r="AC384" i="1"/>
  <c r="R112" i="1"/>
  <c r="AD108" i="1"/>
  <c r="AH108" i="1"/>
  <c r="AL108" i="1"/>
  <c r="AF108" i="1"/>
  <c r="AK108" i="1"/>
  <c r="AI108" i="1"/>
  <c r="AJ108" i="1"/>
  <c r="AS108" i="1"/>
  <c r="AG108" i="1"/>
  <c r="AB108" i="1"/>
  <c r="AE108" i="1"/>
  <c r="R108" i="1"/>
  <c r="AD104" i="1"/>
  <c r="AH104" i="1"/>
  <c r="AL104" i="1"/>
  <c r="AB104" i="1"/>
  <c r="AG104" i="1"/>
  <c r="AE104" i="1"/>
  <c r="AJ104" i="1"/>
  <c r="AI104" i="1"/>
  <c r="AK104" i="1"/>
  <c r="AF104" i="1"/>
  <c r="R104" i="1"/>
  <c r="AD100" i="1"/>
  <c r="AH100" i="1"/>
  <c r="AL100" i="1"/>
  <c r="AC100" i="1"/>
  <c r="AI100" i="1"/>
  <c r="AF100" i="1"/>
  <c r="AK100" i="1"/>
  <c r="AJ100" i="1"/>
  <c r="AE100" i="1"/>
  <c r="AB100" i="1"/>
  <c r="R100" i="1"/>
  <c r="AC96" i="1"/>
  <c r="AK96" i="1"/>
  <c r="AD96" i="1"/>
  <c r="AH96" i="1"/>
  <c r="AL96" i="1"/>
  <c r="AF96" i="1"/>
  <c r="AB96" i="1"/>
  <c r="AJ96" i="1"/>
  <c r="AI96" i="1"/>
  <c r="AE96" i="1"/>
  <c r="R96" i="1"/>
  <c r="AC92" i="1"/>
  <c r="AK92" i="1"/>
  <c r="AD92" i="1"/>
  <c r="AH92" i="1"/>
  <c r="AL92" i="1"/>
  <c r="AB92" i="1"/>
  <c r="AJ92" i="1"/>
  <c r="AF92" i="1"/>
  <c r="AE92" i="1"/>
  <c r="AI92" i="1"/>
  <c r="AS92" i="1"/>
  <c r="R92" i="1"/>
  <c r="AC88" i="1"/>
  <c r="AK88" i="1"/>
  <c r="AD88" i="1"/>
  <c r="AH88" i="1"/>
  <c r="AL88" i="1"/>
  <c r="AF88" i="1"/>
  <c r="AB88" i="1"/>
  <c r="AJ88" i="1"/>
  <c r="AI88" i="1"/>
  <c r="R88" i="1"/>
  <c r="AE88" i="1"/>
  <c r="AC84" i="1"/>
  <c r="AK84" i="1"/>
  <c r="AD84" i="1"/>
  <c r="AH84" i="1"/>
  <c r="AL84" i="1"/>
  <c r="AB84" i="1"/>
  <c r="AJ84" i="1"/>
  <c r="AF84" i="1"/>
  <c r="AE84" i="1"/>
  <c r="AI84" i="1"/>
  <c r="AS84" i="1"/>
  <c r="R84" i="1"/>
  <c r="AC80" i="1"/>
  <c r="AK80" i="1"/>
  <c r="AD80" i="1"/>
  <c r="AH80" i="1"/>
  <c r="AL80" i="1"/>
  <c r="AI80" i="1"/>
  <c r="AJ80" i="1"/>
  <c r="AS80" i="1"/>
  <c r="AE80" i="1"/>
  <c r="AB80" i="1"/>
  <c r="AF80" i="1"/>
  <c r="R80" i="1"/>
  <c r="AC76" i="1"/>
  <c r="AK76" i="1"/>
  <c r="AD76" i="1"/>
  <c r="AH76" i="1"/>
  <c r="AL76" i="1"/>
  <c r="AE76" i="1"/>
  <c r="AJ76" i="1"/>
  <c r="AF76" i="1"/>
  <c r="AB76" i="1"/>
  <c r="AI76" i="1"/>
  <c r="AS76" i="1"/>
  <c r="R76" i="1"/>
  <c r="AC72" i="1"/>
  <c r="AK72" i="1"/>
  <c r="AD72" i="1"/>
  <c r="AH72" i="1"/>
  <c r="AL72" i="1"/>
  <c r="AI72" i="1"/>
  <c r="AB72" i="1"/>
  <c r="AF72" i="1"/>
  <c r="AE72" i="1"/>
  <c r="AJ72" i="1"/>
  <c r="R72" i="1"/>
  <c r="AC68" i="1"/>
  <c r="AG68" i="1"/>
  <c r="AK68" i="1"/>
  <c r="AD68" i="1"/>
  <c r="AH68" i="1"/>
  <c r="AL68" i="1"/>
  <c r="AE68" i="1"/>
  <c r="AI68" i="1"/>
  <c r="AF68" i="1"/>
  <c r="AB68" i="1"/>
  <c r="AJ68" i="1"/>
  <c r="R68" i="1"/>
  <c r="AC64" i="1"/>
  <c r="AG64" i="1"/>
  <c r="AK64" i="1"/>
  <c r="AD64" i="1"/>
  <c r="AH64" i="1"/>
  <c r="AL64" i="1"/>
  <c r="AI64" i="1"/>
  <c r="AE64" i="1"/>
  <c r="AJ64" i="1"/>
  <c r="AB64" i="1"/>
  <c r="AF64" i="1"/>
  <c r="R64" i="1"/>
  <c r="AC60" i="1"/>
  <c r="AG60" i="1"/>
  <c r="AK60" i="1"/>
  <c r="AD60" i="1"/>
  <c r="AH60" i="1"/>
  <c r="AL60" i="1"/>
  <c r="AE60" i="1"/>
  <c r="AI60" i="1"/>
  <c r="AF60" i="1"/>
  <c r="AJ60" i="1"/>
  <c r="AB60" i="1"/>
  <c r="R60" i="1"/>
  <c r="AC56" i="1"/>
  <c r="AG56" i="1"/>
  <c r="AK56" i="1"/>
  <c r="AD56" i="1"/>
  <c r="AH56" i="1"/>
  <c r="AL56" i="1"/>
  <c r="AI56" i="1"/>
  <c r="AJ56" i="1"/>
  <c r="AS56" i="1"/>
  <c r="AE56" i="1"/>
  <c r="AB56" i="1"/>
  <c r="AF56" i="1"/>
  <c r="R56" i="1"/>
  <c r="AC52" i="1"/>
  <c r="AG52" i="1"/>
  <c r="AK52" i="1"/>
  <c r="AD52" i="1"/>
  <c r="AH52" i="1"/>
  <c r="AL52" i="1"/>
  <c r="AE52" i="1"/>
  <c r="AI52" i="1"/>
  <c r="AF52" i="1"/>
  <c r="AB52" i="1"/>
  <c r="AJ52" i="1"/>
  <c r="R52" i="1"/>
  <c r="AD48" i="1"/>
  <c r="AB48" i="1"/>
  <c r="AG48" i="1"/>
  <c r="AK48" i="1"/>
  <c r="AC48" i="1"/>
  <c r="AH48" i="1"/>
  <c r="AL48" i="1"/>
  <c r="AI48" i="1"/>
  <c r="AE48" i="1"/>
  <c r="AJ48" i="1"/>
  <c r="AF48" i="1"/>
  <c r="R48" i="1"/>
  <c r="AD44" i="1"/>
  <c r="AH44" i="1"/>
  <c r="AL44" i="1"/>
  <c r="AC44" i="1"/>
  <c r="AI44" i="1"/>
  <c r="AE44" i="1"/>
  <c r="AJ44" i="1"/>
  <c r="AK44" i="1"/>
  <c r="AF44" i="1"/>
  <c r="AB44" i="1"/>
  <c r="AG44" i="1"/>
  <c r="R44" i="1"/>
  <c r="AD40" i="1"/>
  <c r="AH40" i="1"/>
  <c r="AL40" i="1"/>
  <c r="AE40" i="1"/>
  <c r="AJ40" i="1"/>
  <c r="AF40" i="1"/>
  <c r="AK40" i="1"/>
  <c r="AB40" i="1"/>
  <c r="AG40" i="1"/>
  <c r="AC40" i="1"/>
  <c r="R40" i="1"/>
  <c r="AI40" i="1"/>
  <c r="AD36" i="1"/>
  <c r="AH36" i="1"/>
  <c r="AL36" i="1"/>
  <c r="AF36" i="1"/>
  <c r="AK36" i="1"/>
  <c r="AB36" i="1"/>
  <c r="AG36" i="1"/>
  <c r="AC36" i="1"/>
  <c r="AI36" i="1"/>
  <c r="AE36" i="1"/>
  <c r="AJ36" i="1"/>
  <c r="R36" i="1"/>
  <c r="AC32" i="1"/>
  <c r="AG32" i="1"/>
  <c r="AK32" i="1"/>
  <c r="AD32" i="1"/>
  <c r="AH32" i="1"/>
  <c r="AL32" i="1"/>
  <c r="AI32" i="1"/>
  <c r="AJ32" i="1"/>
  <c r="AS32" i="1"/>
  <c r="AB32" i="1"/>
  <c r="AE32" i="1"/>
  <c r="AF32" i="1"/>
  <c r="R32" i="1"/>
  <c r="AC28" i="1"/>
  <c r="AG28" i="1"/>
  <c r="AK28" i="1"/>
  <c r="AD28" i="1"/>
  <c r="AH28" i="1"/>
  <c r="AL28" i="1"/>
  <c r="AE28" i="1"/>
  <c r="AF28" i="1"/>
  <c r="AI28" i="1"/>
  <c r="AB28" i="1"/>
  <c r="AJ28" i="1"/>
  <c r="R28" i="1"/>
  <c r="AC24" i="1"/>
  <c r="AG24" i="1"/>
  <c r="AK24" i="1"/>
  <c r="AD24" i="1"/>
  <c r="AH24" i="1"/>
  <c r="AL24" i="1"/>
  <c r="AI24" i="1"/>
  <c r="AJ24" i="1"/>
  <c r="AS24" i="1"/>
  <c r="AB24" i="1"/>
  <c r="AE24" i="1"/>
  <c r="AF24" i="1"/>
  <c r="R24" i="1"/>
  <c r="AC20" i="1"/>
  <c r="AG20" i="1"/>
  <c r="AK20" i="1"/>
  <c r="AD20" i="1"/>
  <c r="AH20" i="1"/>
  <c r="AL20" i="1"/>
  <c r="AE20" i="1"/>
  <c r="AF20" i="1"/>
  <c r="AI20" i="1"/>
  <c r="AJ20" i="1"/>
  <c r="R20" i="1"/>
  <c r="AB20" i="1"/>
  <c r="AC16" i="1"/>
  <c r="AG16" i="1"/>
  <c r="AK16" i="1"/>
  <c r="AD16" i="1"/>
  <c r="AH16" i="1"/>
  <c r="AL16" i="1"/>
  <c r="AI16" i="1"/>
  <c r="AJ16" i="1"/>
  <c r="AS16" i="1"/>
  <c r="AB16" i="1"/>
  <c r="AE16" i="1"/>
  <c r="AF16" i="1"/>
  <c r="R16" i="1"/>
  <c r="AC12" i="1"/>
  <c r="AG12" i="1"/>
  <c r="AK12" i="1"/>
  <c r="AD12" i="1"/>
  <c r="AH12" i="1"/>
  <c r="AL12" i="1"/>
  <c r="AE12" i="1"/>
  <c r="AF12" i="1"/>
  <c r="AI12" i="1"/>
  <c r="AB12" i="1"/>
  <c r="AJ12" i="1"/>
  <c r="R12" i="1"/>
  <c r="L269" i="7"/>
  <c r="AC303" i="1"/>
  <c r="AG303" i="1"/>
  <c r="AK303" i="1"/>
  <c r="AD303" i="1"/>
  <c r="AH303" i="1"/>
  <c r="AL303" i="1"/>
  <c r="R303" i="1"/>
  <c r="AE303" i="1"/>
  <c r="AI303" i="1"/>
  <c r="AJ303" i="1"/>
  <c r="AS303" i="1"/>
  <c r="AB303" i="1"/>
  <c r="AF303" i="1"/>
  <c r="AC299" i="1"/>
  <c r="AG299" i="1"/>
  <c r="AK299" i="1"/>
  <c r="AD299" i="1"/>
  <c r="AH299" i="1"/>
  <c r="AL299" i="1"/>
  <c r="R299" i="1"/>
  <c r="AE299" i="1"/>
  <c r="AI299" i="1"/>
  <c r="AJ299" i="1"/>
  <c r="AS299" i="1"/>
  <c r="AB299" i="1"/>
  <c r="AF299" i="1"/>
  <c r="AC295" i="1"/>
  <c r="AE295" i="1"/>
  <c r="AG295" i="1"/>
  <c r="AK295" i="1"/>
  <c r="AB295" i="1"/>
  <c r="AH295" i="1"/>
  <c r="AL295" i="1"/>
  <c r="R295" i="1"/>
  <c r="AD295" i="1"/>
  <c r="AI295" i="1"/>
  <c r="AJ295" i="1"/>
  <c r="AS295" i="1"/>
  <c r="AF295" i="1"/>
  <c r="AC291" i="1"/>
  <c r="AG291" i="1"/>
  <c r="AK291" i="1"/>
  <c r="AE291" i="1"/>
  <c r="AI291" i="1"/>
  <c r="AJ291" i="1"/>
  <c r="AS291" i="1"/>
  <c r="AD291" i="1"/>
  <c r="AL291" i="1"/>
  <c r="AF291" i="1"/>
  <c r="R291" i="1"/>
  <c r="AH291" i="1"/>
  <c r="AB291" i="1"/>
  <c r="AC287" i="1"/>
  <c r="AG287" i="1"/>
  <c r="AK287" i="1"/>
  <c r="AE287" i="1"/>
  <c r="AI287" i="1"/>
  <c r="AJ287" i="1"/>
  <c r="AS287" i="1"/>
  <c r="AH287" i="1"/>
  <c r="AB287" i="1"/>
  <c r="R287" i="1"/>
  <c r="AD287" i="1"/>
  <c r="AL287" i="1"/>
  <c r="AF287" i="1"/>
  <c r="AC283" i="1"/>
  <c r="AG283" i="1"/>
  <c r="AK283" i="1"/>
  <c r="AE283" i="1"/>
  <c r="AI283" i="1"/>
  <c r="AJ283" i="1"/>
  <c r="AS283" i="1"/>
  <c r="AD283" i="1"/>
  <c r="AL283" i="1"/>
  <c r="AF283" i="1"/>
  <c r="R283" i="1"/>
  <c r="AH283" i="1"/>
  <c r="AB283" i="1"/>
  <c r="AC279" i="1"/>
  <c r="AG279" i="1"/>
  <c r="AK279" i="1"/>
  <c r="AE279" i="1"/>
  <c r="AI279" i="1"/>
  <c r="AJ279" i="1"/>
  <c r="AS279" i="1"/>
  <c r="AH279" i="1"/>
  <c r="AB279" i="1"/>
  <c r="R279" i="1"/>
  <c r="AD279" i="1"/>
  <c r="AL279" i="1"/>
  <c r="AF279" i="1"/>
  <c r="AC275" i="1"/>
  <c r="AG275" i="1"/>
  <c r="AK275" i="1"/>
  <c r="AE275" i="1"/>
  <c r="AI275" i="1"/>
  <c r="AJ275" i="1"/>
  <c r="AS275" i="1"/>
  <c r="AD275" i="1"/>
  <c r="AL275" i="1"/>
  <c r="AF275" i="1"/>
  <c r="R275" i="1"/>
  <c r="AH275" i="1"/>
  <c r="AB275" i="1"/>
  <c r="AC271" i="1"/>
  <c r="AG271" i="1"/>
  <c r="AK271" i="1"/>
  <c r="AE271" i="1"/>
  <c r="AI271" i="1"/>
  <c r="AJ271" i="1"/>
  <c r="AS271" i="1"/>
  <c r="AH271" i="1"/>
  <c r="AB271" i="1"/>
  <c r="R271" i="1"/>
  <c r="AD271" i="1"/>
  <c r="AL271" i="1"/>
  <c r="AF271" i="1"/>
  <c r="AC267" i="1"/>
  <c r="AG267" i="1"/>
  <c r="AK267" i="1"/>
  <c r="AE267" i="1"/>
  <c r="AI267" i="1"/>
  <c r="AJ267" i="1"/>
  <c r="AS267" i="1"/>
  <c r="AD267" i="1"/>
  <c r="AL267" i="1"/>
  <c r="AF267" i="1"/>
  <c r="R267" i="1"/>
  <c r="AH267" i="1"/>
  <c r="AB267" i="1"/>
  <c r="AC263" i="1"/>
  <c r="AG263" i="1"/>
  <c r="AK263" i="1"/>
  <c r="AE263" i="1"/>
  <c r="AI263" i="1"/>
  <c r="AJ263" i="1"/>
  <c r="AS263" i="1"/>
  <c r="AH263" i="1"/>
  <c r="AB263" i="1"/>
  <c r="R263" i="1"/>
  <c r="AD263" i="1"/>
  <c r="AL263" i="1"/>
  <c r="AF263" i="1"/>
  <c r="AC259" i="1"/>
  <c r="AG259" i="1"/>
  <c r="AK259" i="1"/>
  <c r="AE259" i="1"/>
  <c r="AI259" i="1"/>
  <c r="AJ259" i="1"/>
  <c r="AS259" i="1"/>
  <c r="AD259" i="1"/>
  <c r="AL259" i="1"/>
  <c r="AF259" i="1"/>
  <c r="R259" i="1"/>
  <c r="AH259" i="1"/>
  <c r="AB259" i="1"/>
  <c r="AC255" i="1"/>
  <c r="AG255" i="1"/>
  <c r="AK255" i="1"/>
  <c r="AE255" i="1"/>
  <c r="AI255" i="1"/>
  <c r="AJ255" i="1"/>
  <c r="AS255" i="1"/>
  <c r="AH255" i="1"/>
  <c r="AB255" i="1"/>
  <c r="R255" i="1"/>
  <c r="AD255" i="1"/>
  <c r="AL255" i="1"/>
  <c r="AF255" i="1"/>
  <c r="AC251" i="1"/>
  <c r="AG251" i="1"/>
  <c r="AK251" i="1"/>
  <c r="AE251" i="1"/>
  <c r="AI251" i="1"/>
  <c r="AJ251" i="1"/>
  <c r="AS251" i="1"/>
  <c r="AD251" i="1"/>
  <c r="AL251" i="1"/>
  <c r="AF251" i="1"/>
  <c r="R251" i="1"/>
  <c r="AH251" i="1"/>
  <c r="AB251" i="1"/>
  <c r="AC247" i="1"/>
  <c r="AG247" i="1"/>
  <c r="AK247" i="1"/>
  <c r="AE247" i="1"/>
  <c r="AI247" i="1"/>
  <c r="AJ247" i="1"/>
  <c r="AS247" i="1"/>
  <c r="AH247" i="1"/>
  <c r="AB247" i="1"/>
  <c r="R247" i="1"/>
  <c r="AD247" i="1"/>
  <c r="AL247" i="1"/>
  <c r="AF247" i="1"/>
  <c r="AC243" i="1"/>
  <c r="AG243" i="1"/>
  <c r="AK243" i="1"/>
  <c r="AE243" i="1"/>
  <c r="AI243" i="1"/>
  <c r="AJ243" i="1"/>
  <c r="AS243" i="1"/>
  <c r="AD243" i="1"/>
  <c r="AL243" i="1"/>
  <c r="AF243" i="1"/>
  <c r="R243" i="1"/>
  <c r="AH243" i="1"/>
  <c r="AB243" i="1"/>
  <c r="AC239" i="1"/>
  <c r="AG239" i="1"/>
  <c r="AK239" i="1"/>
  <c r="AE239" i="1"/>
  <c r="AI239" i="1"/>
  <c r="AJ239" i="1"/>
  <c r="AS239" i="1"/>
  <c r="AH239" i="1"/>
  <c r="AB239" i="1"/>
  <c r="R239" i="1"/>
  <c r="AD239" i="1"/>
  <c r="AL239" i="1"/>
  <c r="AF239" i="1"/>
  <c r="AC235" i="1"/>
  <c r="AG235" i="1"/>
  <c r="AK235" i="1"/>
  <c r="AE235" i="1"/>
  <c r="AI235" i="1"/>
  <c r="AJ235" i="1"/>
  <c r="AS235" i="1"/>
  <c r="AD235" i="1"/>
  <c r="AL235" i="1"/>
  <c r="AF235" i="1"/>
  <c r="R235" i="1"/>
  <c r="AH235" i="1"/>
  <c r="AB235" i="1"/>
  <c r="AB231" i="1"/>
  <c r="AF231" i="1"/>
  <c r="AJ231" i="1"/>
  <c r="AD231" i="1"/>
  <c r="AH231" i="1"/>
  <c r="AL231" i="1"/>
  <c r="AG231" i="1"/>
  <c r="AC231" i="1"/>
  <c r="AK231" i="1"/>
  <c r="AI231" i="1"/>
  <c r="AS231" i="1"/>
  <c r="R231" i="1"/>
  <c r="AE231" i="1"/>
  <c r="AB227" i="1"/>
  <c r="AF227" i="1"/>
  <c r="AJ227" i="1"/>
  <c r="AD227" i="1"/>
  <c r="AH227" i="1"/>
  <c r="AL227" i="1"/>
  <c r="AC227" i="1"/>
  <c r="AK227" i="1"/>
  <c r="AG227" i="1"/>
  <c r="AE227" i="1"/>
  <c r="AI227" i="1"/>
  <c r="AS227" i="1"/>
  <c r="R227" i="1"/>
  <c r="AB223" i="1"/>
  <c r="AF223" i="1"/>
  <c r="AJ223" i="1"/>
  <c r="AD223" i="1"/>
  <c r="AH223" i="1"/>
  <c r="AL223" i="1"/>
  <c r="AG223" i="1"/>
  <c r="AC223" i="1"/>
  <c r="AK223" i="1"/>
  <c r="AE223" i="1"/>
  <c r="R223" i="1"/>
  <c r="AI223" i="1"/>
  <c r="AB219" i="1"/>
  <c r="AF219" i="1"/>
  <c r="AJ219" i="1"/>
  <c r="AD219" i="1"/>
  <c r="AH219" i="1"/>
  <c r="AL219" i="1"/>
  <c r="AC219" i="1"/>
  <c r="AK219" i="1"/>
  <c r="AG219" i="1"/>
  <c r="R219" i="1"/>
  <c r="AE219" i="1"/>
  <c r="AI219" i="1"/>
  <c r="AB215" i="1"/>
  <c r="AF215" i="1"/>
  <c r="AJ215" i="1"/>
  <c r="AD215" i="1"/>
  <c r="AH215" i="1"/>
  <c r="AL215" i="1"/>
  <c r="AG215" i="1"/>
  <c r="AC215" i="1"/>
  <c r="AK215" i="1"/>
  <c r="AI215" i="1"/>
  <c r="AS215" i="1"/>
  <c r="R215" i="1"/>
  <c r="AE215" i="1"/>
  <c r="AB211" i="1"/>
  <c r="AF211" i="1"/>
  <c r="AJ211" i="1"/>
  <c r="AD211" i="1"/>
  <c r="AH211" i="1"/>
  <c r="AL211" i="1"/>
  <c r="AC211" i="1"/>
  <c r="AK211" i="1"/>
  <c r="AG211" i="1"/>
  <c r="AE211" i="1"/>
  <c r="AI211" i="1"/>
  <c r="AS211" i="1"/>
  <c r="R211" i="1"/>
  <c r="AB207" i="1"/>
  <c r="AF207" i="1"/>
  <c r="AJ207" i="1"/>
  <c r="AD207" i="1"/>
  <c r="AH207" i="1"/>
  <c r="AL207" i="1"/>
  <c r="AG207" i="1"/>
  <c r="AC207" i="1"/>
  <c r="AK207" i="1"/>
  <c r="AE207" i="1"/>
  <c r="R207" i="1"/>
  <c r="AI207" i="1"/>
  <c r="AB203" i="1"/>
  <c r="AF203" i="1"/>
  <c r="AJ203" i="1"/>
  <c r="AD203" i="1"/>
  <c r="AH203" i="1"/>
  <c r="AL203" i="1"/>
  <c r="AC203" i="1"/>
  <c r="AK203" i="1"/>
  <c r="AG203" i="1"/>
  <c r="R203" i="1"/>
  <c r="AE203" i="1"/>
  <c r="AI203" i="1"/>
  <c r="AB199" i="1"/>
  <c r="AF199" i="1"/>
  <c r="AJ199" i="1"/>
  <c r="AD199" i="1"/>
  <c r="AH199" i="1"/>
  <c r="AL199" i="1"/>
  <c r="AG199" i="1"/>
  <c r="AC199" i="1"/>
  <c r="AK199" i="1"/>
  <c r="AI199" i="1"/>
  <c r="AS199" i="1"/>
  <c r="R199" i="1"/>
  <c r="AE199" i="1"/>
  <c r="AB195" i="1"/>
  <c r="AF195" i="1"/>
  <c r="AJ195" i="1"/>
  <c r="AD195" i="1"/>
  <c r="AH195" i="1"/>
  <c r="AL195" i="1"/>
  <c r="AC195" i="1"/>
  <c r="AK195" i="1"/>
  <c r="AG195" i="1"/>
  <c r="AE195" i="1"/>
  <c r="AI195" i="1"/>
  <c r="AS195" i="1"/>
  <c r="R195" i="1"/>
  <c r="AB191" i="1"/>
  <c r="AF191" i="1"/>
  <c r="AJ191" i="1"/>
  <c r="AD191" i="1"/>
  <c r="AH191" i="1"/>
  <c r="AL191" i="1"/>
  <c r="AG191" i="1"/>
  <c r="AC191" i="1"/>
  <c r="AK191" i="1"/>
  <c r="AE191" i="1"/>
  <c r="R191" i="1"/>
  <c r="AI191" i="1"/>
  <c r="AB187" i="1"/>
  <c r="AF187" i="1"/>
  <c r="AJ187" i="1"/>
  <c r="AD187" i="1"/>
  <c r="AH187" i="1"/>
  <c r="AL187" i="1"/>
  <c r="AC187" i="1"/>
  <c r="AK187" i="1"/>
  <c r="AG187" i="1"/>
  <c r="R187" i="1"/>
  <c r="AE187" i="1"/>
  <c r="AI187" i="1"/>
  <c r="AB183" i="1"/>
  <c r="AF183" i="1"/>
  <c r="AJ183" i="1"/>
  <c r="AD183" i="1"/>
  <c r="AH183" i="1"/>
  <c r="AL183" i="1"/>
  <c r="AG183" i="1"/>
  <c r="AC183" i="1"/>
  <c r="AK183" i="1"/>
  <c r="AI183" i="1"/>
  <c r="AS183" i="1"/>
  <c r="R183" i="1"/>
  <c r="AE183" i="1"/>
  <c r="AB179" i="1"/>
  <c r="AF179" i="1"/>
  <c r="AJ179" i="1"/>
  <c r="AD179" i="1"/>
  <c r="AH179" i="1"/>
  <c r="AL179" i="1"/>
  <c r="AC179" i="1"/>
  <c r="AK179" i="1"/>
  <c r="AG179" i="1"/>
  <c r="AE179" i="1"/>
  <c r="AI179" i="1"/>
  <c r="AS179" i="1"/>
  <c r="R179" i="1"/>
  <c r="AB175" i="1"/>
  <c r="AF175" i="1"/>
  <c r="AJ175" i="1"/>
  <c r="AD175" i="1"/>
  <c r="AH175" i="1"/>
  <c r="AL175" i="1"/>
  <c r="AG175" i="1"/>
  <c r="AC175" i="1"/>
  <c r="AK175" i="1"/>
  <c r="AE175" i="1"/>
  <c r="R175" i="1"/>
  <c r="AI175" i="1"/>
  <c r="AB171" i="1"/>
  <c r="AF171" i="1"/>
  <c r="AJ171" i="1"/>
  <c r="AD171" i="1"/>
  <c r="AH171" i="1"/>
  <c r="AL171" i="1"/>
  <c r="AC171" i="1"/>
  <c r="AK171" i="1"/>
  <c r="AG171" i="1"/>
  <c r="R171" i="1"/>
  <c r="AE171" i="1"/>
  <c r="AI171" i="1"/>
  <c r="AB167" i="1"/>
  <c r="AF167" i="1"/>
  <c r="AJ167" i="1"/>
  <c r="AD167" i="1"/>
  <c r="AH167" i="1"/>
  <c r="AL167" i="1"/>
  <c r="AG167" i="1"/>
  <c r="AC167" i="1"/>
  <c r="AK167" i="1"/>
  <c r="AI167" i="1"/>
  <c r="AS167" i="1"/>
  <c r="R167" i="1"/>
  <c r="AE167" i="1"/>
  <c r="AB163" i="1"/>
  <c r="AF163" i="1"/>
  <c r="AJ163" i="1"/>
  <c r="AD163" i="1"/>
  <c r="AH163" i="1"/>
  <c r="AL163" i="1"/>
  <c r="AC163" i="1"/>
  <c r="AK163" i="1"/>
  <c r="AG163" i="1"/>
  <c r="AE163" i="1"/>
  <c r="AI163" i="1"/>
  <c r="AS163" i="1"/>
  <c r="R163" i="1"/>
  <c r="AB159" i="1"/>
  <c r="AF159" i="1"/>
  <c r="AJ159" i="1"/>
  <c r="AD159" i="1"/>
  <c r="AH159" i="1"/>
  <c r="AL159" i="1"/>
  <c r="AG159" i="1"/>
  <c r="AC159" i="1"/>
  <c r="AK159" i="1"/>
  <c r="AE159" i="1"/>
  <c r="R159" i="1"/>
  <c r="AI159" i="1"/>
  <c r="AB155" i="1"/>
  <c r="AF155" i="1"/>
  <c r="AJ155" i="1"/>
  <c r="AD155" i="1"/>
  <c r="AH155" i="1"/>
  <c r="AL155" i="1"/>
  <c r="AC155" i="1"/>
  <c r="AK155" i="1"/>
  <c r="AG155" i="1"/>
  <c r="R155" i="1"/>
  <c r="AE155" i="1"/>
  <c r="AI155" i="1"/>
  <c r="AB151" i="1"/>
  <c r="AF151" i="1"/>
  <c r="AJ151" i="1"/>
  <c r="AD151" i="1"/>
  <c r="AH151" i="1"/>
  <c r="AL151" i="1"/>
  <c r="AG151" i="1"/>
  <c r="AC151" i="1"/>
  <c r="AK151" i="1"/>
  <c r="AI151" i="1"/>
  <c r="AS151" i="1"/>
  <c r="R151" i="1"/>
  <c r="AE151" i="1"/>
  <c r="AB147" i="1"/>
  <c r="AF147" i="1"/>
  <c r="AJ147" i="1"/>
  <c r="AD147" i="1"/>
  <c r="AH147" i="1"/>
  <c r="AL147" i="1"/>
  <c r="AC147" i="1"/>
  <c r="AK147" i="1"/>
  <c r="AG147" i="1"/>
  <c r="AE147" i="1"/>
  <c r="AI147" i="1"/>
  <c r="AS147" i="1"/>
  <c r="R147" i="1"/>
  <c r="AB143" i="1"/>
  <c r="AF143" i="1"/>
  <c r="AJ143" i="1"/>
  <c r="AD143" i="1"/>
  <c r="AH143" i="1"/>
  <c r="AL143" i="1"/>
  <c r="AG143" i="1"/>
  <c r="AC143" i="1"/>
  <c r="AK143" i="1"/>
  <c r="AE143" i="1"/>
  <c r="R143" i="1"/>
  <c r="AI143" i="1"/>
  <c r="AC139" i="1"/>
  <c r="AG139" i="1"/>
  <c r="AK139" i="1"/>
  <c r="AB139" i="1"/>
  <c r="AH139" i="1"/>
  <c r="AE139" i="1"/>
  <c r="AJ139" i="1"/>
  <c r="AI139" i="1"/>
  <c r="AD139" i="1"/>
  <c r="AL139" i="1"/>
  <c r="R139" i="1"/>
  <c r="AF139" i="1"/>
  <c r="AE135" i="1"/>
  <c r="AI135" i="1"/>
  <c r="AJ135" i="1"/>
  <c r="AK135" i="1"/>
  <c r="AS135" i="1"/>
  <c r="AC135" i="1"/>
  <c r="AG135" i="1"/>
  <c r="AF135" i="1"/>
  <c r="AB135" i="1"/>
  <c r="AH135" i="1"/>
  <c r="AD135" i="1"/>
  <c r="R135" i="1"/>
  <c r="AL135" i="1"/>
  <c r="AC131" i="1"/>
  <c r="AG131" i="1"/>
  <c r="AD131" i="1"/>
  <c r="AI131" i="1"/>
  <c r="AF131" i="1"/>
  <c r="AK131" i="1"/>
  <c r="AJ131" i="1"/>
  <c r="AE131" i="1"/>
  <c r="AB131" i="1"/>
  <c r="AL131" i="1"/>
  <c r="AH131" i="1"/>
  <c r="R131" i="1"/>
  <c r="AG127" i="1"/>
  <c r="AK127" i="1"/>
  <c r="AE127" i="1"/>
  <c r="AJ127" i="1"/>
  <c r="AB127" i="1"/>
  <c r="AH127" i="1"/>
  <c r="AL127" i="1"/>
  <c r="AF127" i="1"/>
  <c r="AD127" i="1"/>
  <c r="AI127" i="1"/>
  <c r="R127" i="1"/>
  <c r="AG123" i="1"/>
  <c r="AK123" i="1"/>
  <c r="AF123" i="1"/>
  <c r="AL123" i="1"/>
  <c r="AD123" i="1"/>
  <c r="AI123" i="1"/>
  <c r="AB123" i="1"/>
  <c r="AH123" i="1"/>
  <c r="AE123" i="1"/>
  <c r="AJ123" i="1"/>
  <c r="R123" i="1"/>
  <c r="AG119" i="1"/>
  <c r="AK119" i="1"/>
  <c r="AB119" i="1"/>
  <c r="AH119" i="1"/>
  <c r="AE119" i="1"/>
  <c r="AJ119" i="1"/>
  <c r="AD119" i="1"/>
  <c r="AI119" i="1"/>
  <c r="AS119" i="1"/>
  <c r="AF119" i="1"/>
  <c r="AL119" i="1"/>
  <c r="R119" i="1"/>
  <c r="AG115" i="1"/>
  <c r="AK115" i="1"/>
  <c r="AD115" i="1"/>
  <c r="AI115" i="1"/>
  <c r="AF115" i="1"/>
  <c r="AL115" i="1"/>
  <c r="AE115" i="1"/>
  <c r="AJ115" i="1"/>
  <c r="AH115" i="1"/>
  <c r="R115" i="1"/>
  <c r="AB115" i="1"/>
  <c r="AG111" i="1"/>
  <c r="AK111" i="1"/>
  <c r="AE111" i="1"/>
  <c r="AJ111" i="1"/>
  <c r="AB111" i="1"/>
  <c r="AH111" i="1"/>
  <c r="AF111" i="1"/>
  <c r="AL111" i="1"/>
  <c r="AI111" i="1"/>
  <c r="AS111" i="1"/>
  <c r="R111" i="1"/>
  <c r="AD111" i="1"/>
  <c r="AG107" i="1"/>
  <c r="AK107" i="1"/>
  <c r="AF107" i="1"/>
  <c r="AL107" i="1"/>
  <c r="AD107" i="1"/>
  <c r="AI107" i="1"/>
  <c r="AH107" i="1"/>
  <c r="AB107" i="1"/>
  <c r="AJ107" i="1"/>
  <c r="R107" i="1"/>
  <c r="AE107" i="1"/>
  <c r="AG103" i="1"/>
  <c r="AK103" i="1"/>
  <c r="AB103" i="1"/>
  <c r="AH103" i="1"/>
  <c r="AE103" i="1"/>
  <c r="AJ103" i="1"/>
  <c r="AI103" i="1"/>
  <c r="AD103" i="1"/>
  <c r="AL103" i="1"/>
  <c r="R103" i="1"/>
  <c r="AF103" i="1"/>
  <c r="AC99" i="1"/>
  <c r="AK99" i="1"/>
  <c r="AD99" i="1"/>
  <c r="AI99" i="1"/>
  <c r="AJ99" i="1"/>
  <c r="AS99" i="1"/>
  <c r="AF99" i="1"/>
  <c r="AL99" i="1"/>
  <c r="AE99" i="1"/>
  <c r="AB99" i="1"/>
  <c r="R99" i="1"/>
  <c r="AH99" i="1"/>
  <c r="AB95" i="1"/>
  <c r="AF95" i="1"/>
  <c r="AJ95" i="1"/>
  <c r="AC95" i="1"/>
  <c r="AK95" i="1"/>
  <c r="AI95" i="1"/>
  <c r="AE95" i="1"/>
  <c r="AL95" i="1"/>
  <c r="AD95" i="1"/>
  <c r="AH95" i="1"/>
  <c r="R95" i="1"/>
  <c r="AB91" i="1"/>
  <c r="AF91" i="1"/>
  <c r="AJ91" i="1"/>
  <c r="AC91" i="1"/>
  <c r="AK91" i="1"/>
  <c r="AE91" i="1"/>
  <c r="AI91" i="1"/>
  <c r="AH91" i="1"/>
  <c r="AL91" i="1"/>
  <c r="AD91" i="1"/>
  <c r="R91" i="1"/>
  <c r="AB87" i="1"/>
  <c r="AF87" i="1"/>
  <c r="AJ87" i="1"/>
  <c r="AC87" i="1"/>
  <c r="AK87" i="1"/>
  <c r="AI87" i="1"/>
  <c r="AE87" i="1"/>
  <c r="AD87" i="1"/>
  <c r="AL87" i="1"/>
  <c r="AH87" i="1"/>
  <c r="R87" i="1"/>
  <c r="AB83" i="1"/>
  <c r="AF83" i="1"/>
  <c r="AJ83" i="1"/>
  <c r="AC83" i="1"/>
  <c r="AK83" i="1"/>
  <c r="AE83" i="1"/>
  <c r="AI83" i="1"/>
  <c r="AH83" i="1"/>
  <c r="AD83" i="1"/>
  <c r="AL83" i="1"/>
  <c r="R83" i="1"/>
  <c r="AB79" i="1"/>
  <c r="AF79" i="1"/>
  <c r="AJ79" i="1"/>
  <c r="AC79" i="1"/>
  <c r="AK79" i="1"/>
  <c r="AD79" i="1"/>
  <c r="AL79" i="1"/>
  <c r="AI79" i="1"/>
  <c r="AE79" i="1"/>
  <c r="AH79" i="1"/>
  <c r="R79" i="1"/>
  <c r="AB75" i="1"/>
  <c r="AF75" i="1"/>
  <c r="AJ75" i="1"/>
  <c r="AC75" i="1"/>
  <c r="AK75" i="1"/>
  <c r="AH75" i="1"/>
  <c r="AL75" i="1"/>
  <c r="AE75" i="1"/>
  <c r="AD75" i="1"/>
  <c r="AI75" i="1"/>
  <c r="R75" i="1"/>
  <c r="AB71" i="1"/>
  <c r="AF71" i="1"/>
  <c r="AJ71" i="1"/>
  <c r="AC71" i="1"/>
  <c r="AK71" i="1"/>
  <c r="AK70" i="1"/>
  <c r="AK74" i="1"/>
  <c r="AK78" i="1"/>
  <c r="AK82" i="1"/>
  <c r="AK86" i="1"/>
  <c r="AK90" i="1"/>
  <c r="AK94" i="1"/>
  <c r="AK98" i="1"/>
  <c r="AK383" i="1"/>
  <c r="AD71" i="1"/>
  <c r="AL71" i="1"/>
  <c r="AH71" i="1"/>
  <c r="AE71" i="1"/>
  <c r="AI71" i="1"/>
  <c r="R71" i="1"/>
  <c r="AB67" i="1"/>
  <c r="AF67" i="1"/>
  <c r="AJ67" i="1"/>
  <c r="AC67" i="1"/>
  <c r="AG67" i="1"/>
  <c r="AK67" i="1"/>
  <c r="AH67" i="1"/>
  <c r="AD67" i="1"/>
  <c r="AL67" i="1"/>
  <c r="AI67" i="1"/>
  <c r="AS67" i="1"/>
  <c r="AE67" i="1"/>
  <c r="R67" i="1"/>
  <c r="AB63" i="1"/>
  <c r="AF63" i="1"/>
  <c r="AJ63" i="1"/>
  <c r="AC63" i="1"/>
  <c r="AG63" i="1"/>
  <c r="AK63" i="1"/>
  <c r="AD63" i="1"/>
  <c r="AL63" i="1"/>
  <c r="AH63" i="1"/>
  <c r="AE63" i="1"/>
  <c r="AI63" i="1"/>
  <c r="R63" i="1"/>
  <c r="AB59" i="1"/>
  <c r="AF59" i="1"/>
  <c r="AJ59" i="1"/>
  <c r="AC59" i="1"/>
  <c r="AG59" i="1"/>
  <c r="AK59" i="1"/>
  <c r="AH59" i="1"/>
  <c r="AD59" i="1"/>
  <c r="AL59" i="1"/>
  <c r="AI59" i="1"/>
  <c r="AS59" i="1"/>
  <c r="AE59" i="1"/>
  <c r="R59" i="1"/>
  <c r="AB55" i="1"/>
  <c r="AF55" i="1"/>
  <c r="AJ55" i="1"/>
  <c r="AC55" i="1"/>
  <c r="AG55" i="1"/>
  <c r="AK55" i="1"/>
  <c r="AD55" i="1"/>
  <c r="AL55" i="1"/>
  <c r="AH55" i="1"/>
  <c r="AE55" i="1"/>
  <c r="AI55" i="1"/>
  <c r="R55" i="1"/>
  <c r="AB51" i="1"/>
  <c r="AF51" i="1"/>
  <c r="AJ51" i="1"/>
  <c r="AC51" i="1"/>
  <c r="AG51" i="1"/>
  <c r="AK51" i="1"/>
  <c r="AH51" i="1"/>
  <c r="AD51" i="1"/>
  <c r="AL51" i="1"/>
  <c r="AI51" i="1"/>
  <c r="AS51" i="1"/>
  <c r="R51" i="1"/>
  <c r="AE51" i="1"/>
  <c r="AC47" i="1"/>
  <c r="AG47" i="1"/>
  <c r="AK47" i="1"/>
  <c r="AB47" i="1"/>
  <c r="AH47" i="1"/>
  <c r="AD47" i="1"/>
  <c r="AI47" i="1"/>
  <c r="AJ47" i="1"/>
  <c r="AS47" i="1"/>
  <c r="AE47" i="1"/>
  <c r="AL47" i="1"/>
  <c r="AF47" i="1"/>
  <c r="R47" i="1"/>
  <c r="AC43" i="1"/>
  <c r="AG43" i="1"/>
  <c r="AK43" i="1"/>
  <c r="AD43" i="1"/>
  <c r="AI43" i="1"/>
  <c r="AJ43" i="1"/>
  <c r="AS43" i="1"/>
  <c r="AE43" i="1"/>
  <c r="AL43" i="1"/>
  <c r="AF43" i="1"/>
  <c r="AB43" i="1"/>
  <c r="AH43" i="1"/>
  <c r="R43" i="1"/>
  <c r="AC39" i="1"/>
  <c r="AG39" i="1"/>
  <c r="AK39" i="1"/>
  <c r="AE39" i="1"/>
  <c r="AJ39" i="1"/>
  <c r="AF39" i="1"/>
  <c r="AL39" i="1"/>
  <c r="AB39" i="1"/>
  <c r="AH39" i="1"/>
  <c r="AD39" i="1"/>
  <c r="AI39" i="1"/>
  <c r="R39" i="1"/>
  <c r="AB35" i="1"/>
  <c r="AC35" i="1"/>
  <c r="AG35" i="1"/>
  <c r="AK35" i="1"/>
  <c r="AF35" i="1"/>
  <c r="AL35" i="1"/>
  <c r="AH35" i="1"/>
  <c r="AD35" i="1"/>
  <c r="AI35" i="1"/>
  <c r="AJ35" i="1"/>
  <c r="AS35" i="1"/>
  <c r="AE35" i="1"/>
  <c r="R35" i="1"/>
  <c r="AB31" i="1"/>
  <c r="AF31" i="1"/>
  <c r="AJ31" i="1"/>
  <c r="AC31" i="1"/>
  <c r="AG31" i="1"/>
  <c r="AK31" i="1"/>
  <c r="AD31" i="1"/>
  <c r="AL31" i="1"/>
  <c r="AE31" i="1"/>
  <c r="AH31" i="1"/>
  <c r="AI31" i="1"/>
  <c r="R31" i="1"/>
  <c r="AB27" i="1"/>
  <c r="AF27" i="1"/>
  <c r="AJ27" i="1"/>
  <c r="AC27" i="1"/>
  <c r="AG27" i="1"/>
  <c r="AK27" i="1"/>
  <c r="AH27" i="1"/>
  <c r="AI27" i="1"/>
  <c r="AL27" i="1"/>
  <c r="AD27" i="1"/>
  <c r="AE27" i="1"/>
  <c r="R27" i="1"/>
  <c r="AB23" i="1"/>
  <c r="AF23" i="1"/>
  <c r="AJ23" i="1"/>
  <c r="AC23" i="1"/>
  <c r="AG23" i="1"/>
  <c r="AK23" i="1"/>
  <c r="AD23" i="1"/>
  <c r="AL23" i="1"/>
  <c r="AE23" i="1"/>
  <c r="AH23" i="1"/>
  <c r="AI23" i="1"/>
  <c r="R23" i="1"/>
  <c r="AB19" i="1"/>
  <c r="AF19" i="1"/>
  <c r="AJ19" i="1"/>
  <c r="AC19" i="1"/>
  <c r="AG19" i="1"/>
  <c r="AK19" i="1"/>
  <c r="AH19" i="1"/>
  <c r="AI19" i="1"/>
  <c r="AD19" i="1"/>
  <c r="AL19" i="1"/>
  <c r="AE19" i="1"/>
  <c r="R19" i="1"/>
  <c r="AB15" i="1"/>
  <c r="AF15" i="1"/>
  <c r="AJ15" i="1"/>
  <c r="AC15" i="1"/>
  <c r="AG15" i="1"/>
  <c r="AK15" i="1"/>
  <c r="AD15" i="1"/>
  <c r="AL15" i="1"/>
  <c r="AE15" i="1"/>
  <c r="AH15" i="1"/>
  <c r="AI15" i="1"/>
  <c r="R15" i="1"/>
  <c r="S374" i="7"/>
  <c r="T260" i="7"/>
  <c r="L54" i="7"/>
  <c r="AB302" i="1"/>
  <c r="AF302" i="1"/>
  <c r="AJ302" i="1"/>
  <c r="R302" i="1"/>
  <c r="AC302" i="1"/>
  <c r="AG302" i="1"/>
  <c r="AK302" i="1"/>
  <c r="AD302" i="1"/>
  <c r="AH302" i="1"/>
  <c r="AL302" i="1"/>
  <c r="AE302" i="1"/>
  <c r="AI302" i="1"/>
  <c r="AB298" i="1"/>
  <c r="AF298" i="1"/>
  <c r="AJ298" i="1"/>
  <c r="R298" i="1"/>
  <c r="AC298" i="1"/>
  <c r="AG298" i="1"/>
  <c r="AK298" i="1"/>
  <c r="AD298" i="1"/>
  <c r="AH298" i="1"/>
  <c r="AL298" i="1"/>
  <c r="AE298" i="1"/>
  <c r="AI298" i="1"/>
  <c r="AB294" i="1"/>
  <c r="AF294" i="1"/>
  <c r="AJ294" i="1"/>
  <c r="AD294" i="1"/>
  <c r="AH294" i="1"/>
  <c r="AL294" i="1"/>
  <c r="AC294" i="1"/>
  <c r="AK294" i="1"/>
  <c r="R294" i="1"/>
  <c r="AE294" i="1"/>
  <c r="AG294" i="1"/>
  <c r="AI294" i="1"/>
  <c r="AB290" i="1"/>
  <c r="AF290" i="1"/>
  <c r="AJ290" i="1"/>
  <c r="AD290" i="1"/>
  <c r="AH290" i="1"/>
  <c r="AL290" i="1"/>
  <c r="AG290" i="1"/>
  <c r="R290" i="1"/>
  <c r="AI290" i="1"/>
  <c r="AC290" i="1"/>
  <c r="AK290" i="1"/>
  <c r="AE290" i="1"/>
  <c r="AB286" i="1"/>
  <c r="AF286" i="1"/>
  <c r="AJ286" i="1"/>
  <c r="AD286" i="1"/>
  <c r="AH286" i="1"/>
  <c r="AL286" i="1"/>
  <c r="AC286" i="1"/>
  <c r="AK286" i="1"/>
  <c r="R286" i="1"/>
  <c r="AE286" i="1"/>
  <c r="AG286" i="1"/>
  <c r="AI286" i="1"/>
  <c r="AB282" i="1"/>
  <c r="AF282" i="1"/>
  <c r="AJ282" i="1"/>
  <c r="AD282" i="1"/>
  <c r="AH282" i="1"/>
  <c r="AL282" i="1"/>
  <c r="AG282" i="1"/>
  <c r="R282" i="1"/>
  <c r="AI282" i="1"/>
  <c r="AC282" i="1"/>
  <c r="AK282" i="1"/>
  <c r="AE282" i="1"/>
  <c r="AB278" i="1"/>
  <c r="AF278" i="1"/>
  <c r="AJ278" i="1"/>
  <c r="AD278" i="1"/>
  <c r="AH278" i="1"/>
  <c r="AL278" i="1"/>
  <c r="AC278" i="1"/>
  <c r="AK278" i="1"/>
  <c r="R278" i="1"/>
  <c r="AE278" i="1"/>
  <c r="AG278" i="1"/>
  <c r="AI278" i="1"/>
  <c r="AB274" i="1"/>
  <c r="AF274" i="1"/>
  <c r="AJ274" i="1"/>
  <c r="AD274" i="1"/>
  <c r="AH274" i="1"/>
  <c r="AL274" i="1"/>
  <c r="AG274" i="1"/>
  <c r="R274" i="1"/>
  <c r="AI274" i="1"/>
  <c r="AC274" i="1"/>
  <c r="AK274" i="1"/>
  <c r="AE274" i="1"/>
  <c r="AB270" i="1"/>
  <c r="AF270" i="1"/>
  <c r="AJ270" i="1"/>
  <c r="AD270" i="1"/>
  <c r="AH270" i="1"/>
  <c r="AL270" i="1"/>
  <c r="AC270" i="1"/>
  <c r="AK270" i="1"/>
  <c r="R270" i="1"/>
  <c r="AE270" i="1"/>
  <c r="AG270" i="1"/>
  <c r="AI270" i="1"/>
  <c r="AB266" i="1"/>
  <c r="AF266" i="1"/>
  <c r="AJ266" i="1"/>
  <c r="AD266" i="1"/>
  <c r="AH266" i="1"/>
  <c r="AL266" i="1"/>
  <c r="AG266" i="1"/>
  <c r="R266" i="1"/>
  <c r="AI266" i="1"/>
  <c r="AC266" i="1"/>
  <c r="AK266" i="1"/>
  <c r="AE266" i="1"/>
  <c r="AB262" i="1"/>
  <c r="AF262" i="1"/>
  <c r="AJ262" i="1"/>
  <c r="AD262" i="1"/>
  <c r="AH262" i="1"/>
  <c r="AL262" i="1"/>
  <c r="AC262" i="1"/>
  <c r="AK262" i="1"/>
  <c r="R262" i="1"/>
  <c r="AE262" i="1"/>
  <c r="AG262" i="1"/>
  <c r="AI262" i="1"/>
  <c r="AB258" i="1"/>
  <c r="AF258" i="1"/>
  <c r="AJ258" i="1"/>
  <c r="AD258" i="1"/>
  <c r="AH258" i="1"/>
  <c r="AL258" i="1"/>
  <c r="AG258" i="1"/>
  <c r="R258" i="1"/>
  <c r="AI258" i="1"/>
  <c r="AC258" i="1"/>
  <c r="AK258" i="1"/>
  <c r="AE258" i="1"/>
  <c r="AB254" i="1"/>
  <c r="AF254" i="1"/>
  <c r="AJ254" i="1"/>
  <c r="AD254" i="1"/>
  <c r="AH254" i="1"/>
  <c r="AL254" i="1"/>
  <c r="AC254" i="1"/>
  <c r="AK254" i="1"/>
  <c r="R254" i="1"/>
  <c r="AE254" i="1"/>
  <c r="AG254" i="1"/>
  <c r="AI254" i="1"/>
  <c r="AB250" i="1"/>
  <c r="AF250" i="1"/>
  <c r="AJ250" i="1"/>
  <c r="AD250" i="1"/>
  <c r="AH250" i="1"/>
  <c r="AL250" i="1"/>
  <c r="AG250" i="1"/>
  <c r="R250" i="1"/>
  <c r="AI250" i="1"/>
  <c r="AC250" i="1"/>
  <c r="AK250" i="1"/>
  <c r="AE250" i="1"/>
  <c r="AB246" i="1"/>
  <c r="AF246" i="1"/>
  <c r="AJ246" i="1"/>
  <c r="AD246" i="1"/>
  <c r="AH246" i="1"/>
  <c r="AL246" i="1"/>
  <c r="AC246" i="1"/>
  <c r="AK246" i="1"/>
  <c r="R246" i="1"/>
  <c r="AE246" i="1"/>
  <c r="AG246" i="1"/>
  <c r="AI246" i="1"/>
  <c r="AB242" i="1"/>
  <c r="AF242" i="1"/>
  <c r="AJ242" i="1"/>
  <c r="AD242" i="1"/>
  <c r="AH242" i="1"/>
  <c r="AL242" i="1"/>
  <c r="AG242" i="1"/>
  <c r="R242" i="1"/>
  <c r="AI242" i="1"/>
  <c r="AC242" i="1"/>
  <c r="AK242" i="1"/>
  <c r="AE242" i="1"/>
  <c r="AB238" i="1"/>
  <c r="AF238" i="1"/>
  <c r="AJ238" i="1"/>
  <c r="AD238" i="1"/>
  <c r="AH238" i="1"/>
  <c r="AL238" i="1"/>
  <c r="AC238" i="1"/>
  <c r="AK238" i="1"/>
  <c r="R238" i="1"/>
  <c r="AE238" i="1"/>
  <c r="AG238" i="1"/>
  <c r="AI238" i="1"/>
  <c r="AB234" i="1"/>
  <c r="AF234" i="1"/>
  <c r="AJ234" i="1"/>
  <c r="AD234" i="1"/>
  <c r="AH234" i="1"/>
  <c r="AL234" i="1"/>
  <c r="AG234" i="1"/>
  <c r="R234" i="1"/>
  <c r="AI234" i="1"/>
  <c r="AC234" i="1"/>
  <c r="AK234" i="1"/>
  <c r="AE234" i="1"/>
  <c r="AE230" i="1"/>
  <c r="AI230" i="1"/>
  <c r="AC230" i="1"/>
  <c r="AG230" i="1"/>
  <c r="AK230" i="1"/>
  <c r="AB230" i="1"/>
  <c r="AJ230" i="1"/>
  <c r="AF230" i="1"/>
  <c r="AD230" i="1"/>
  <c r="R230" i="1"/>
  <c r="AH230" i="1"/>
  <c r="AL230" i="1"/>
  <c r="AE226" i="1"/>
  <c r="AI226" i="1"/>
  <c r="AJ226" i="1"/>
  <c r="AK226" i="1"/>
  <c r="AS226" i="1"/>
  <c r="AC226" i="1"/>
  <c r="AG226" i="1"/>
  <c r="AF226" i="1"/>
  <c r="AB226" i="1"/>
  <c r="R226" i="1"/>
  <c r="AD226" i="1"/>
  <c r="AH226" i="1"/>
  <c r="AL226" i="1"/>
  <c r="AE222" i="1"/>
  <c r="AI222" i="1"/>
  <c r="AC222" i="1"/>
  <c r="AG222" i="1"/>
  <c r="AK222" i="1"/>
  <c r="AB222" i="1"/>
  <c r="AJ222" i="1"/>
  <c r="AF222" i="1"/>
  <c r="AL222" i="1"/>
  <c r="R222" i="1"/>
  <c r="AD222" i="1"/>
  <c r="AH222" i="1"/>
  <c r="AE218" i="1"/>
  <c r="AI218" i="1"/>
  <c r="AJ218" i="1"/>
  <c r="AK218" i="1"/>
  <c r="AS218" i="1"/>
  <c r="AC218" i="1"/>
  <c r="AG218" i="1"/>
  <c r="AF218" i="1"/>
  <c r="AB218" i="1"/>
  <c r="AH218" i="1"/>
  <c r="R218" i="1"/>
  <c r="AL218" i="1"/>
  <c r="AD218" i="1"/>
  <c r="AE214" i="1"/>
  <c r="AI214" i="1"/>
  <c r="AC214" i="1"/>
  <c r="AG214" i="1"/>
  <c r="AK214" i="1"/>
  <c r="AB214" i="1"/>
  <c r="AJ214" i="1"/>
  <c r="AF214" i="1"/>
  <c r="AD214" i="1"/>
  <c r="R214" i="1"/>
  <c r="AH214" i="1"/>
  <c r="AL214" i="1"/>
  <c r="AE210" i="1"/>
  <c r="AI210" i="1"/>
  <c r="AJ210" i="1"/>
  <c r="AK210" i="1"/>
  <c r="AS210" i="1"/>
  <c r="AC210" i="1"/>
  <c r="AG210" i="1"/>
  <c r="AF210" i="1"/>
  <c r="AB210" i="1"/>
  <c r="R210" i="1"/>
  <c r="AD210" i="1"/>
  <c r="AH210" i="1"/>
  <c r="AL210" i="1"/>
  <c r="AE206" i="1"/>
  <c r="AI206" i="1"/>
  <c r="AC206" i="1"/>
  <c r="AG206" i="1"/>
  <c r="AK206" i="1"/>
  <c r="AB206" i="1"/>
  <c r="AJ206" i="1"/>
  <c r="AF206" i="1"/>
  <c r="AL206" i="1"/>
  <c r="R206" i="1"/>
  <c r="AD206" i="1"/>
  <c r="AH206" i="1"/>
  <c r="AE202" i="1"/>
  <c r="AI202" i="1"/>
  <c r="AJ202" i="1"/>
  <c r="AK202" i="1"/>
  <c r="AS202" i="1"/>
  <c r="AC202" i="1"/>
  <c r="AG202" i="1"/>
  <c r="AF202" i="1"/>
  <c r="AB202" i="1"/>
  <c r="AH202" i="1"/>
  <c r="R202" i="1"/>
  <c r="AL202" i="1"/>
  <c r="AD202" i="1"/>
  <c r="AE198" i="1"/>
  <c r="AI198" i="1"/>
  <c r="AC198" i="1"/>
  <c r="AG198" i="1"/>
  <c r="AK198" i="1"/>
  <c r="AB198" i="1"/>
  <c r="AJ198" i="1"/>
  <c r="AF198" i="1"/>
  <c r="AD198" i="1"/>
  <c r="R198" i="1"/>
  <c r="AH198" i="1"/>
  <c r="AL198" i="1"/>
  <c r="AE194" i="1"/>
  <c r="AI194" i="1"/>
  <c r="AJ194" i="1"/>
  <c r="AK194" i="1"/>
  <c r="AS194" i="1"/>
  <c r="AC194" i="1"/>
  <c r="AG194" i="1"/>
  <c r="AF194" i="1"/>
  <c r="AB194" i="1"/>
  <c r="R194" i="1"/>
  <c r="AD194" i="1"/>
  <c r="AH194" i="1"/>
  <c r="AL194" i="1"/>
  <c r="AE190" i="1"/>
  <c r="AI190" i="1"/>
  <c r="AC190" i="1"/>
  <c r="AG190" i="1"/>
  <c r="AK190" i="1"/>
  <c r="AB190" i="1"/>
  <c r="AJ190" i="1"/>
  <c r="AF190" i="1"/>
  <c r="AL190" i="1"/>
  <c r="R190" i="1"/>
  <c r="AD190" i="1"/>
  <c r="AH190" i="1"/>
  <c r="AE186" i="1"/>
  <c r="AI186" i="1"/>
  <c r="AJ186" i="1"/>
  <c r="AK186" i="1"/>
  <c r="AS186" i="1"/>
  <c r="AC186" i="1"/>
  <c r="AG186" i="1"/>
  <c r="AF186" i="1"/>
  <c r="AB186" i="1"/>
  <c r="AH186" i="1"/>
  <c r="R186" i="1"/>
  <c r="AL186" i="1"/>
  <c r="AD186" i="1"/>
  <c r="AE182" i="1"/>
  <c r="AI182" i="1"/>
  <c r="AC182" i="1"/>
  <c r="AG182" i="1"/>
  <c r="AK182" i="1"/>
  <c r="AB182" i="1"/>
  <c r="AJ182" i="1"/>
  <c r="AF182" i="1"/>
  <c r="AD182" i="1"/>
  <c r="R182" i="1"/>
  <c r="AH182" i="1"/>
  <c r="AL182" i="1"/>
  <c r="AE178" i="1"/>
  <c r="AI178" i="1"/>
  <c r="AJ178" i="1"/>
  <c r="AK178" i="1"/>
  <c r="AS178" i="1"/>
  <c r="AC178" i="1"/>
  <c r="AG178" i="1"/>
  <c r="AF178" i="1"/>
  <c r="AB178" i="1"/>
  <c r="R178" i="1"/>
  <c r="AD178" i="1"/>
  <c r="AH178" i="1"/>
  <c r="AL178" i="1"/>
  <c r="AE174" i="1"/>
  <c r="AI174" i="1"/>
  <c r="AC174" i="1"/>
  <c r="AG174" i="1"/>
  <c r="AK174" i="1"/>
  <c r="AB174" i="1"/>
  <c r="AJ174" i="1"/>
  <c r="AF174" i="1"/>
  <c r="AL174" i="1"/>
  <c r="R174" i="1"/>
  <c r="AD174" i="1"/>
  <c r="AH174" i="1"/>
  <c r="AE170" i="1"/>
  <c r="AI170" i="1"/>
  <c r="AJ170" i="1"/>
  <c r="AK170" i="1"/>
  <c r="AS170" i="1"/>
  <c r="AC170" i="1"/>
  <c r="AG170" i="1"/>
  <c r="AF170" i="1"/>
  <c r="AB170" i="1"/>
  <c r="AH170" i="1"/>
  <c r="R170" i="1"/>
  <c r="AL170" i="1"/>
  <c r="AD170" i="1"/>
  <c r="AE166" i="1"/>
  <c r="AI166" i="1"/>
  <c r="AC166" i="1"/>
  <c r="AG166" i="1"/>
  <c r="AK166" i="1"/>
  <c r="AB166" i="1"/>
  <c r="AJ166" i="1"/>
  <c r="AF166" i="1"/>
  <c r="AD166" i="1"/>
  <c r="R166" i="1"/>
  <c r="AH166" i="1"/>
  <c r="AL166" i="1"/>
  <c r="AE162" i="1"/>
  <c r="AI162" i="1"/>
  <c r="AJ162" i="1"/>
  <c r="AK162" i="1"/>
  <c r="AS162" i="1"/>
  <c r="AC162" i="1"/>
  <c r="AG162" i="1"/>
  <c r="AF162" i="1"/>
  <c r="AB162" i="1"/>
  <c r="R162" i="1"/>
  <c r="AD162" i="1"/>
  <c r="AH162" i="1"/>
  <c r="AL162" i="1"/>
  <c r="AE158" i="1"/>
  <c r="AI158" i="1"/>
  <c r="AC158" i="1"/>
  <c r="AG158" i="1"/>
  <c r="AK158" i="1"/>
  <c r="AB158" i="1"/>
  <c r="AJ158" i="1"/>
  <c r="AF158" i="1"/>
  <c r="AL158" i="1"/>
  <c r="R158" i="1"/>
  <c r="AD158" i="1"/>
  <c r="AH158" i="1"/>
  <c r="AE154" i="1"/>
  <c r="AI154" i="1"/>
  <c r="AJ154" i="1"/>
  <c r="AK154" i="1"/>
  <c r="AS154" i="1"/>
  <c r="AC154" i="1"/>
  <c r="AG154" i="1"/>
  <c r="AF154" i="1"/>
  <c r="AB154" i="1"/>
  <c r="AH154" i="1"/>
  <c r="R154" i="1"/>
  <c r="AL154" i="1"/>
  <c r="AD154" i="1"/>
  <c r="AE150" i="1"/>
  <c r="AI150" i="1"/>
  <c r="AC150" i="1"/>
  <c r="AG150" i="1"/>
  <c r="AK150" i="1"/>
  <c r="AB150" i="1"/>
  <c r="AJ150" i="1"/>
  <c r="AF150" i="1"/>
  <c r="AD150" i="1"/>
  <c r="R150" i="1"/>
  <c r="AH150" i="1"/>
  <c r="AL150" i="1"/>
  <c r="AE146" i="1"/>
  <c r="AI146" i="1"/>
  <c r="AJ146" i="1"/>
  <c r="AK146" i="1"/>
  <c r="AS146" i="1"/>
  <c r="AC146" i="1"/>
  <c r="AG146" i="1"/>
  <c r="AF146" i="1"/>
  <c r="AB146" i="1"/>
  <c r="R146" i="1"/>
  <c r="AD146" i="1"/>
  <c r="AH146" i="1"/>
  <c r="AL146" i="1"/>
  <c r="AE142" i="1"/>
  <c r="AI142" i="1"/>
  <c r="AC142" i="1"/>
  <c r="AG142" i="1"/>
  <c r="AK142" i="1"/>
  <c r="AB142" i="1"/>
  <c r="AJ142" i="1"/>
  <c r="AF142" i="1"/>
  <c r="AL142" i="1"/>
  <c r="R142" i="1"/>
  <c r="AD142" i="1"/>
  <c r="AH142" i="1"/>
  <c r="AD138" i="1"/>
  <c r="AH138" i="1"/>
  <c r="AL138" i="1"/>
  <c r="AB138" i="1"/>
  <c r="AF138" i="1"/>
  <c r="AJ138" i="1"/>
  <c r="AE138" i="1"/>
  <c r="AI138" i="1"/>
  <c r="AG138" i="1"/>
  <c r="R138" i="1"/>
  <c r="AC138" i="1"/>
  <c r="AK138" i="1"/>
  <c r="AD134" i="1"/>
  <c r="AH134" i="1"/>
  <c r="AL134" i="1"/>
  <c r="AB134" i="1"/>
  <c r="AF134" i="1"/>
  <c r="AJ134" i="1"/>
  <c r="AI134" i="1"/>
  <c r="AK134" i="1"/>
  <c r="AS134" i="1"/>
  <c r="AE134" i="1"/>
  <c r="AC134" i="1"/>
  <c r="AG134" i="1"/>
  <c r="R134" i="1"/>
  <c r="AB130" i="1"/>
  <c r="AF130" i="1"/>
  <c r="AJ130" i="1"/>
  <c r="AD130" i="1"/>
  <c r="AI130" i="1"/>
  <c r="AG130" i="1"/>
  <c r="AL130" i="1"/>
  <c r="AK130" i="1"/>
  <c r="AE130" i="1"/>
  <c r="R130" i="1"/>
  <c r="AH130" i="1"/>
  <c r="AB126" i="1"/>
  <c r="AF126" i="1"/>
  <c r="AJ126" i="1"/>
  <c r="AE126" i="1"/>
  <c r="AK126" i="1"/>
  <c r="AH126" i="1"/>
  <c r="AL126" i="1"/>
  <c r="AG126" i="1"/>
  <c r="AD126" i="1"/>
  <c r="R126" i="1"/>
  <c r="AI126" i="1"/>
  <c r="AB122" i="1"/>
  <c r="AF122" i="1"/>
  <c r="AJ122" i="1"/>
  <c r="AG122" i="1"/>
  <c r="AL122" i="1"/>
  <c r="AD122" i="1"/>
  <c r="AI122" i="1"/>
  <c r="AK122" i="1"/>
  <c r="AS122" i="1"/>
  <c r="AH122" i="1"/>
  <c r="AE122" i="1"/>
  <c r="R122" i="1"/>
  <c r="AB118" i="1"/>
  <c r="AF118" i="1"/>
  <c r="AJ118" i="1"/>
  <c r="AH118" i="1"/>
  <c r="AE118" i="1"/>
  <c r="AK118" i="1"/>
  <c r="AD118" i="1"/>
  <c r="AI118" i="1"/>
  <c r="AG118" i="1"/>
  <c r="R118" i="1"/>
  <c r="AL118" i="1"/>
  <c r="AB114" i="1"/>
  <c r="AF114" i="1"/>
  <c r="AJ114" i="1"/>
  <c r="AD114" i="1"/>
  <c r="AI114" i="1"/>
  <c r="AG114" i="1"/>
  <c r="AL114" i="1"/>
  <c r="AE114" i="1"/>
  <c r="AK114" i="1"/>
  <c r="AH114" i="1"/>
  <c r="R114" i="1"/>
  <c r="AB110" i="1"/>
  <c r="AF110" i="1"/>
  <c r="AJ110" i="1"/>
  <c r="AE110" i="1"/>
  <c r="AK110" i="1"/>
  <c r="AH110" i="1"/>
  <c r="AG110" i="1"/>
  <c r="AL110" i="1"/>
  <c r="AI110" i="1"/>
  <c r="R110" i="1"/>
  <c r="AD110" i="1"/>
  <c r="AB106" i="1"/>
  <c r="AF106" i="1"/>
  <c r="AJ106" i="1"/>
  <c r="AG106" i="1"/>
  <c r="AL106" i="1"/>
  <c r="AD106" i="1"/>
  <c r="AI106" i="1"/>
  <c r="AK106" i="1"/>
  <c r="AS106" i="1"/>
  <c r="AH106" i="1"/>
  <c r="R106" i="1"/>
  <c r="AE106" i="1"/>
  <c r="AB102" i="1"/>
  <c r="AF102" i="1"/>
  <c r="AJ102" i="1"/>
  <c r="AH102" i="1"/>
  <c r="AE102" i="1"/>
  <c r="AE384" i="1"/>
  <c r="AK102" i="1"/>
  <c r="AI102" i="1"/>
  <c r="AD102" i="1"/>
  <c r="AL102" i="1"/>
  <c r="R102" i="1"/>
  <c r="AG102" i="1"/>
  <c r="AE98" i="1"/>
  <c r="AI98" i="1"/>
  <c r="AJ98" i="1"/>
  <c r="AS98" i="1"/>
  <c r="AB98" i="1"/>
  <c r="AF98" i="1"/>
  <c r="AH98" i="1"/>
  <c r="AD98" i="1"/>
  <c r="AL98" i="1"/>
  <c r="AC98" i="1"/>
  <c r="R98" i="1"/>
  <c r="AE94" i="1"/>
  <c r="AI94" i="1"/>
  <c r="AB94" i="1"/>
  <c r="AF94" i="1"/>
  <c r="AJ94" i="1"/>
  <c r="AD94" i="1"/>
  <c r="AL94" i="1"/>
  <c r="AH94" i="1"/>
  <c r="R94" i="1"/>
  <c r="AC94" i="1"/>
  <c r="AE90" i="1"/>
  <c r="AI90" i="1"/>
  <c r="AJ90" i="1"/>
  <c r="AS90" i="1"/>
  <c r="AB90" i="1"/>
  <c r="AF90" i="1"/>
  <c r="AH90" i="1"/>
  <c r="AD90" i="1"/>
  <c r="AL90" i="1"/>
  <c r="AC90" i="1"/>
  <c r="R90" i="1"/>
  <c r="AE86" i="1"/>
  <c r="AI86" i="1"/>
  <c r="AB86" i="1"/>
  <c r="AF86" i="1"/>
  <c r="AJ86" i="1"/>
  <c r="AD86" i="1"/>
  <c r="AL86" i="1"/>
  <c r="AH86" i="1"/>
  <c r="AC86" i="1"/>
  <c r="R86" i="1"/>
  <c r="AE82" i="1"/>
  <c r="AI82" i="1"/>
  <c r="AJ82" i="1"/>
  <c r="AS82" i="1"/>
  <c r="AB82" i="1"/>
  <c r="AF82" i="1"/>
  <c r="AC82" i="1"/>
  <c r="AH82" i="1"/>
  <c r="AD82" i="1"/>
  <c r="AL82" i="1"/>
  <c r="R82" i="1"/>
  <c r="AE78" i="1"/>
  <c r="AI78" i="1"/>
  <c r="AB78" i="1"/>
  <c r="AF78" i="1"/>
  <c r="AJ78" i="1"/>
  <c r="AD78" i="1"/>
  <c r="AL78" i="1"/>
  <c r="AC78" i="1"/>
  <c r="R78" i="1"/>
  <c r="AH78" i="1"/>
  <c r="AE74" i="1"/>
  <c r="AI74" i="1"/>
  <c r="AB74" i="1"/>
  <c r="AF74" i="1"/>
  <c r="AJ74" i="1"/>
  <c r="AC74" i="1"/>
  <c r="AL74" i="1"/>
  <c r="AD74" i="1"/>
  <c r="R74" i="1"/>
  <c r="AH74" i="1"/>
  <c r="AE70" i="1"/>
  <c r="AI70" i="1"/>
  <c r="AB70" i="1"/>
  <c r="AF70" i="1"/>
  <c r="AJ70" i="1"/>
  <c r="AC70" i="1"/>
  <c r="AL70" i="1"/>
  <c r="AH70" i="1"/>
  <c r="AD70" i="1"/>
  <c r="R70" i="1"/>
  <c r="AE66" i="1"/>
  <c r="AI66" i="1"/>
  <c r="AB66" i="1"/>
  <c r="AF66" i="1"/>
  <c r="AJ66" i="1"/>
  <c r="AC66" i="1"/>
  <c r="AK66" i="1"/>
  <c r="AG66" i="1"/>
  <c r="AD66" i="1"/>
  <c r="AL66" i="1"/>
  <c r="AH66" i="1"/>
  <c r="R66" i="1"/>
  <c r="AE62" i="1"/>
  <c r="AI62" i="1"/>
  <c r="AB62" i="1"/>
  <c r="AF62" i="1"/>
  <c r="AJ62" i="1"/>
  <c r="AG62" i="1"/>
  <c r="AC62" i="1"/>
  <c r="AK62" i="1"/>
  <c r="AH62" i="1"/>
  <c r="AD62" i="1"/>
  <c r="R62" i="1"/>
  <c r="AL62" i="1"/>
  <c r="AE58" i="1"/>
  <c r="AI58" i="1"/>
  <c r="AB58" i="1"/>
  <c r="AF58" i="1"/>
  <c r="AJ58" i="1"/>
  <c r="AC58" i="1"/>
  <c r="AK58" i="1"/>
  <c r="AG58" i="1"/>
  <c r="AL58" i="1"/>
  <c r="AD58" i="1"/>
  <c r="AH58" i="1"/>
  <c r="R58" i="1"/>
  <c r="AE54" i="1"/>
  <c r="AI54" i="1"/>
  <c r="AB54" i="1"/>
  <c r="AF54" i="1"/>
  <c r="AJ54" i="1"/>
  <c r="AG54" i="1"/>
  <c r="AC54" i="1"/>
  <c r="AC42" i="1"/>
  <c r="AC46" i="1"/>
  <c r="AC50" i="1"/>
  <c r="AC382" i="1"/>
  <c r="AK54" i="1"/>
  <c r="AH54" i="1"/>
  <c r="AL54" i="1"/>
  <c r="R54" i="1"/>
  <c r="AD54" i="1"/>
  <c r="AE50" i="1"/>
  <c r="AI50" i="1"/>
  <c r="AB50" i="1"/>
  <c r="AF50" i="1"/>
  <c r="AJ50" i="1"/>
  <c r="AK50" i="1"/>
  <c r="AG50" i="1"/>
  <c r="AD50" i="1"/>
  <c r="AL50" i="1"/>
  <c r="AH50" i="1"/>
  <c r="R50" i="1"/>
  <c r="AB46" i="1"/>
  <c r="AF46" i="1"/>
  <c r="AJ46" i="1"/>
  <c r="AH46" i="1"/>
  <c r="AD46" i="1"/>
  <c r="AI46" i="1"/>
  <c r="AK46" i="1"/>
  <c r="AS46" i="1"/>
  <c r="AE46" i="1"/>
  <c r="AL46" i="1"/>
  <c r="AG46" i="1"/>
  <c r="R46" i="1"/>
  <c r="AB42" i="1"/>
  <c r="AF42" i="1"/>
  <c r="AJ42" i="1"/>
  <c r="AD42" i="1"/>
  <c r="AI42" i="1"/>
  <c r="AE42" i="1"/>
  <c r="AK42" i="1"/>
  <c r="AL42" i="1"/>
  <c r="AG42" i="1"/>
  <c r="AH42" i="1"/>
  <c r="R42" i="1"/>
  <c r="AB38" i="1"/>
  <c r="AF38" i="1"/>
  <c r="AJ38" i="1"/>
  <c r="AE38" i="1"/>
  <c r="AK38" i="1"/>
  <c r="AG38" i="1"/>
  <c r="AL38" i="1"/>
  <c r="AC38" i="1"/>
  <c r="AH38" i="1"/>
  <c r="AD38" i="1"/>
  <c r="AI38" i="1"/>
  <c r="AS38" i="1"/>
  <c r="R38" i="1"/>
  <c r="AE34" i="1"/>
  <c r="AI34" i="1"/>
  <c r="AB34" i="1"/>
  <c r="AF34" i="1"/>
  <c r="AJ34" i="1"/>
  <c r="AC34" i="1"/>
  <c r="AK34" i="1"/>
  <c r="AD34" i="1"/>
  <c r="AL34" i="1"/>
  <c r="AG34" i="1"/>
  <c r="AH34" i="1"/>
  <c r="R34" i="1"/>
  <c r="AE30" i="1"/>
  <c r="AI30" i="1"/>
  <c r="AB30" i="1"/>
  <c r="AF30" i="1"/>
  <c r="AJ30" i="1"/>
  <c r="AG30" i="1"/>
  <c r="AH30" i="1"/>
  <c r="AK30" i="1"/>
  <c r="AC30" i="1"/>
  <c r="AL30" i="1"/>
  <c r="AD30" i="1"/>
  <c r="R30" i="1"/>
  <c r="AE26" i="1"/>
  <c r="AI26" i="1"/>
  <c r="AB26" i="1"/>
  <c r="AF26" i="1"/>
  <c r="AJ26" i="1"/>
  <c r="AC26" i="1"/>
  <c r="AK26" i="1"/>
  <c r="AD26" i="1"/>
  <c r="AL26" i="1"/>
  <c r="AG26" i="1"/>
  <c r="AH26" i="1"/>
  <c r="R26" i="1"/>
  <c r="AE22" i="1"/>
  <c r="AI22" i="1"/>
  <c r="AJ22" i="1"/>
  <c r="AK22" i="1"/>
  <c r="AS22" i="1"/>
  <c r="AB22" i="1"/>
  <c r="AF22" i="1"/>
  <c r="AG22" i="1"/>
  <c r="AH22" i="1"/>
  <c r="AC22" i="1"/>
  <c r="AD22" i="1"/>
  <c r="AL22" i="1"/>
  <c r="R22" i="1"/>
  <c r="AE18" i="1"/>
  <c r="AI18" i="1"/>
  <c r="AB18" i="1"/>
  <c r="AF18" i="1"/>
  <c r="AJ18" i="1"/>
  <c r="AC18" i="1"/>
  <c r="AK18" i="1"/>
  <c r="AD18" i="1"/>
  <c r="AL18" i="1"/>
  <c r="AG18" i="1"/>
  <c r="AH18" i="1"/>
  <c r="R18" i="1"/>
  <c r="AE14" i="1"/>
  <c r="AI14" i="1"/>
  <c r="AB14" i="1"/>
  <c r="AF14" i="1"/>
  <c r="AJ14" i="1"/>
  <c r="AG14" i="1"/>
  <c r="AH14" i="1"/>
  <c r="AK14" i="1"/>
  <c r="AC14" i="1"/>
  <c r="AL14" i="1"/>
  <c r="R14" i="1"/>
  <c r="AD14" i="1"/>
  <c r="L92" i="7"/>
  <c r="L94" i="7"/>
  <c r="S290" i="7"/>
  <c r="L90" i="7"/>
  <c r="S78" i="7"/>
  <c r="L76" i="7"/>
  <c r="T62" i="7"/>
  <c r="L285" i="7"/>
  <c r="L52" i="7"/>
  <c r="V70" i="7"/>
  <c r="L70" i="7"/>
  <c r="L213" i="7"/>
  <c r="V100" i="7"/>
  <c r="L88" i="7"/>
  <c r="L82" i="7"/>
  <c r="L66" i="7"/>
  <c r="L58" i="7"/>
  <c r="L50" i="7"/>
  <c r="L84" i="7"/>
  <c r="L80" i="7"/>
  <c r="L56" i="7"/>
  <c r="V96" i="7"/>
  <c r="R96" i="7"/>
  <c r="T96" i="7"/>
  <c r="S96" i="7"/>
  <c r="Q96" i="7"/>
  <c r="U96" i="7"/>
  <c r="V64" i="7"/>
  <c r="R64" i="7"/>
  <c r="T64" i="7"/>
  <c r="S64" i="7"/>
  <c r="Q64" i="7"/>
  <c r="U64" i="7"/>
  <c r="V68" i="7"/>
  <c r="R68" i="7"/>
  <c r="T68" i="7"/>
  <c r="S68" i="7"/>
  <c r="Q68" i="7"/>
  <c r="U68" i="7"/>
  <c r="S285" i="7"/>
  <c r="U285" i="7"/>
  <c r="Q285" i="7"/>
  <c r="V285" i="7"/>
  <c r="R285" i="7"/>
  <c r="T285" i="7"/>
  <c r="V80" i="7"/>
  <c r="R80" i="7"/>
  <c r="T80" i="7"/>
  <c r="S80" i="7"/>
  <c r="Q80" i="7"/>
  <c r="U80" i="7"/>
  <c r="V84" i="7"/>
  <c r="R84" i="7"/>
  <c r="T84" i="7"/>
  <c r="S84" i="7"/>
  <c r="Q84" i="7"/>
  <c r="U84" i="7"/>
  <c r="V52" i="7"/>
  <c r="R52" i="7"/>
  <c r="T52" i="7"/>
  <c r="Q52" i="7"/>
  <c r="U52" i="7"/>
  <c r="S52" i="7"/>
  <c r="V50" i="7"/>
  <c r="R50" i="7"/>
  <c r="T50" i="7"/>
  <c r="Q50" i="7"/>
  <c r="U50" i="7"/>
  <c r="S50" i="7"/>
  <c r="V88" i="7"/>
  <c r="R88" i="7"/>
  <c r="T88" i="7"/>
  <c r="S88" i="7"/>
  <c r="Q88" i="7"/>
  <c r="U88" i="7"/>
  <c r="V56" i="7"/>
  <c r="R56" i="7"/>
  <c r="T56" i="7"/>
  <c r="Q56" i="7"/>
  <c r="U56" i="7"/>
  <c r="S56" i="7"/>
  <c r="T297" i="7"/>
  <c r="V297" i="7"/>
  <c r="Q297" i="7"/>
  <c r="S297" i="7"/>
  <c r="R297" i="7"/>
  <c r="U297" i="7"/>
  <c r="U266" i="7"/>
  <c r="Q266" i="7"/>
  <c r="S266" i="7"/>
  <c r="T266" i="7"/>
  <c r="R266" i="7"/>
  <c r="V266" i="7"/>
  <c r="V325" i="7"/>
  <c r="R325" i="7"/>
  <c r="T325" i="7"/>
  <c r="S325" i="7"/>
  <c r="Q325" i="7"/>
  <c r="U325" i="7"/>
  <c r="U274" i="7"/>
  <c r="Q274" i="7"/>
  <c r="S274" i="7"/>
  <c r="T274" i="7"/>
  <c r="R274" i="7"/>
  <c r="V274" i="7"/>
  <c r="R290" i="7"/>
  <c r="L64" i="7"/>
  <c r="S373" i="7"/>
  <c r="U373" i="7"/>
  <c r="Q373" i="7"/>
  <c r="V373" i="7"/>
  <c r="R373" i="7"/>
  <c r="T373" i="7"/>
  <c r="S269" i="7"/>
  <c r="U269" i="7"/>
  <c r="Q269" i="7"/>
  <c r="V269" i="7"/>
  <c r="R269" i="7"/>
  <c r="T269" i="7"/>
  <c r="V94" i="7"/>
  <c r="R94" i="7"/>
  <c r="T94" i="7"/>
  <c r="S94" i="7"/>
  <c r="U94" i="7"/>
  <c r="Q94" i="7"/>
  <c r="T78" i="7"/>
  <c r="V54" i="7"/>
  <c r="R54" i="7"/>
  <c r="T54" i="7"/>
  <c r="Q54" i="7"/>
  <c r="U54" i="7"/>
  <c r="S54" i="7"/>
  <c r="V72" i="7"/>
  <c r="R72" i="7"/>
  <c r="T72" i="7"/>
  <c r="S72" i="7"/>
  <c r="Q72" i="7"/>
  <c r="U72" i="7"/>
  <c r="L265" i="7"/>
  <c r="U377" i="7"/>
  <c r="T377" i="7"/>
  <c r="U282" i="7"/>
  <c r="Q282" i="7"/>
  <c r="S282" i="7"/>
  <c r="T282" i="7"/>
  <c r="R282" i="7"/>
  <c r="V282" i="7"/>
  <c r="Q289" i="7"/>
  <c r="T100" i="7"/>
  <c r="U100" i="7"/>
  <c r="S359" i="7"/>
  <c r="U359" i="7"/>
  <c r="Q359" i="7"/>
  <c r="R359" i="7"/>
  <c r="V359" i="7"/>
  <c r="T359" i="7"/>
  <c r="U374" i="7"/>
  <c r="Q374" i="7"/>
  <c r="T374" i="7"/>
  <c r="V374" i="7"/>
  <c r="R374" i="7"/>
  <c r="S258" i="7"/>
  <c r="U258" i="7"/>
  <c r="R258" i="7"/>
  <c r="Q258" i="7"/>
  <c r="V258" i="7"/>
  <c r="T258" i="7"/>
  <c r="U366" i="7"/>
  <c r="Q366" i="7"/>
  <c r="S366" i="7"/>
  <c r="T366" i="7"/>
  <c r="V366" i="7"/>
  <c r="R366" i="7"/>
  <c r="Q260" i="7"/>
  <c r="V213" i="7"/>
  <c r="R213" i="7"/>
  <c r="T213" i="7"/>
  <c r="Q213" i="7"/>
  <c r="U213" i="7"/>
  <c r="S213" i="7"/>
  <c r="V92" i="7"/>
  <c r="R92" i="7"/>
  <c r="T92" i="7"/>
  <c r="S92" i="7"/>
  <c r="Q92" i="7"/>
  <c r="U92" i="7"/>
  <c r="V98" i="7"/>
  <c r="R98" i="7"/>
  <c r="T98" i="7"/>
  <c r="S98" i="7"/>
  <c r="U98" i="7"/>
  <c r="Q98" i="7"/>
  <c r="V90" i="7"/>
  <c r="R90" i="7"/>
  <c r="T90" i="7"/>
  <c r="S90" i="7"/>
  <c r="U90" i="7"/>
  <c r="Q90" i="7"/>
  <c r="V82" i="7"/>
  <c r="R82" i="7"/>
  <c r="T82" i="7"/>
  <c r="S82" i="7"/>
  <c r="U82" i="7"/>
  <c r="Q82" i="7"/>
  <c r="V74" i="7"/>
  <c r="R74" i="7"/>
  <c r="T74" i="7"/>
  <c r="S74" i="7"/>
  <c r="Q74" i="7"/>
  <c r="U74" i="7"/>
  <c r="V66" i="7"/>
  <c r="R66" i="7"/>
  <c r="T66" i="7"/>
  <c r="S66" i="7"/>
  <c r="Q66" i="7"/>
  <c r="U66" i="7"/>
  <c r="V58" i="7"/>
  <c r="R58" i="7"/>
  <c r="T58" i="7"/>
  <c r="Q58" i="7"/>
  <c r="U58" i="7"/>
  <c r="S58" i="7"/>
  <c r="V76" i="7"/>
  <c r="R76" i="7"/>
  <c r="T76" i="7"/>
  <c r="S76" i="7"/>
  <c r="Q76" i="7"/>
  <c r="U76" i="7"/>
  <c r="L371" i="7"/>
  <c r="L376" i="7"/>
  <c r="L355" i="7"/>
  <c r="L349" i="7"/>
  <c r="L333" i="7"/>
  <c r="L320" i="7"/>
  <c r="L312" i="7"/>
  <c r="L305" i="7"/>
  <c r="L335" i="7"/>
  <c r="L327" i="7"/>
  <c r="L339" i="7"/>
  <c r="L287" i="7"/>
  <c r="L253" i="7"/>
  <c r="L245" i="7"/>
  <c r="L237" i="7"/>
  <c r="L229" i="7"/>
  <c r="L221" i="7"/>
  <c r="L304" i="7"/>
  <c r="L284" i="7"/>
  <c r="L268" i="7"/>
  <c r="L210" i="7"/>
  <c r="L299" i="7"/>
  <c r="L277" i="7"/>
  <c r="L216" i="7"/>
  <c r="L193" i="7"/>
  <c r="L177" i="7"/>
  <c r="L161" i="7"/>
  <c r="L145" i="7"/>
  <c r="L129" i="7"/>
  <c r="L113" i="7"/>
  <c r="L347" i="7"/>
  <c r="L228" i="7"/>
  <c r="L89" i="7"/>
  <c r="L73" i="7"/>
  <c r="L57" i="7"/>
  <c r="L281" i="7"/>
  <c r="L217" i="7"/>
  <c r="L197" i="7"/>
  <c r="L181" i="7"/>
  <c r="L165" i="7"/>
  <c r="L149" i="7"/>
  <c r="L133" i="7"/>
  <c r="L117" i="7"/>
  <c r="L101" i="7"/>
  <c r="L270" i="7"/>
  <c r="L252" i="7"/>
  <c r="L220" i="7"/>
  <c r="L209" i="7"/>
  <c r="L99" i="7"/>
  <c r="L83" i="7"/>
  <c r="L67" i="7"/>
  <c r="L51" i="7"/>
  <c r="L48" i="7"/>
  <c r="L40" i="7"/>
  <c r="L35" i="7"/>
  <c r="L31" i="7"/>
  <c r="L27" i="7"/>
  <c r="L23" i="7"/>
  <c r="L19" i="7"/>
  <c r="L11" i="7"/>
  <c r="L49" i="7"/>
  <c r="L34" i="7"/>
  <c r="L30" i="7"/>
  <c r="L26" i="7"/>
  <c r="L22" i="7"/>
  <c r="L18" i="7"/>
  <c r="L375" i="7"/>
  <c r="L369" i="7"/>
  <c r="L279" i="7"/>
  <c r="L214" i="7"/>
  <c r="L283" i="7"/>
  <c r="L267" i="7"/>
  <c r="L85" i="7"/>
  <c r="L69" i="7"/>
  <c r="L53" i="7"/>
  <c r="L95" i="7"/>
  <c r="L79" i="7"/>
  <c r="L63" i="7"/>
  <c r="L47" i="7"/>
  <c r="L368" i="7"/>
  <c r="L357" i="7"/>
  <c r="L362" i="7"/>
  <c r="L354" i="7"/>
  <c r="L341" i="7"/>
  <c r="L324" i="7"/>
  <c r="L316" i="7"/>
  <c r="L308" i="7"/>
  <c r="L351" i="7"/>
  <c r="L343" i="7"/>
  <c r="L303" i="7"/>
  <c r="L271" i="7"/>
  <c r="L249" i="7"/>
  <c r="L241" i="7"/>
  <c r="L233" i="7"/>
  <c r="L225" i="7"/>
  <c r="L321" i="7"/>
  <c r="L292" i="7"/>
  <c r="L276" i="7"/>
  <c r="L331" i="7"/>
  <c r="L208" i="7"/>
  <c r="L298" i="7"/>
  <c r="L201" i="7"/>
  <c r="L185" i="7"/>
  <c r="L169" i="7"/>
  <c r="L153" i="7"/>
  <c r="L137" i="7"/>
  <c r="L121" i="7"/>
  <c r="L105" i="7"/>
  <c r="L264" i="7"/>
  <c r="L244" i="7"/>
  <c r="L97" i="7"/>
  <c r="L81" i="7"/>
  <c r="L65" i="7"/>
  <c r="L309" i="7"/>
  <c r="L262" i="7"/>
  <c r="L205" i="7"/>
  <c r="L189" i="7"/>
  <c r="L173" i="7"/>
  <c r="L157" i="7"/>
  <c r="L141" i="7"/>
  <c r="L125" i="7"/>
  <c r="L109" i="7"/>
  <c r="L365" i="7"/>
  <c r="L236" i="7"/>
  <c r="L215" i="7"/>
  <c r="L91" i="7"/>
  <c r="L75" i="7"/>
  <c r="L59" i="7"/>
  <c r="L39" i="7"/>
  <c r="L44" i="7"/>
  <c r="L37" i="7"/>
  <c r="L33" i="7"/>
  <c r="L29" i="7"/>
  <c r="L25" i="7"/>
  <c r="L21" i="7"/>
  <c r="L17" i="7"/>
  <c r="L42" i="7"/>
  <c r="L36" i="7"/>
  <c r="L32" i="7"/>
  <c r="L28" i="7"/>
  <c r="L24" i="7"/>
  <c r="L20" i="7"/>
  <c r="L12" i="7"/>
  <c r="L363" i="7"/>
  <c r="L367" i="7"/>
  <c r="L361" i="7"/>
  <c r="L301" i="7"/>
  <c r="L295" i="7"/>
  <c r="L291" i="7"/>
  <c r="L275" i="7"/>
  <c r="L293" i="7"/>
  <c r="L93" i="7"/>
  <c r="L77" i="7"/>
  <c r="L61" i="7"/>
  <c r="L273" i="7"/>
  <c r="L87" i="7"/>
  <c r="L71" i="7"/>
  <c r="L55" i="7"/>
  <c r="L41" i="7"/>
  <c r="AB11" i="1"/>
  <c r="AC11" i="1"/>
  <c r="AD11" i="1"/>
  <c r="AE11" i="1"/>
  <c r="AF11" i="1"/>
  <c r="AG11" i="1"/>
  <c r="AH11" i="1"/>
  <c r="AI11" i="1"/>
  <c r="AJ11" i="1"/>
  <c r="AK11" i="1"/>
  <c r="AS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G392"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G381" i="1"/>
  <c r="AI383" i="1"/>
  <c r="AR392" i="1"/>
  <c r="AJ381" i="1"/>
  <c r="R260" i="7"/>
  <c r="S260" i="7"/>
  <c r="AS102" i="1"/>
  <c r="AS126" i="1"/>
  <c r="AS138" i="1"/>
  <c r="AS238" i="1"/>
  <c r="AS246" i="1"/>
  <c r="AS254" i="1"/>
  <c r="AS262" i="1"/>
  <c r="AS270" i="1"/>
  <c r="AS278" i="1"/>
  <c r="AS286" i="1"/>
  <c r="AS294" i="1"/>
  <c r="AS298" i="1"/>
  <c r="AS302" i="1"/>
  <c r="AS15" i="1"/>
  <c r="AS23" i="1"/>
  <c r="AS31" i="1"/>
  <c r="AS39" i="1"/>
  <c r="AS55" i="1"/>
  <c r="AS63" i="1"/>
  <c r="AS71" i="1"/>
  <c r="AS75" i="1"/>
  <c r="AS87" i="1"/>
  <c r="AS95" i="1"/>
  <c r="AS107" i="1"/>
  <c r="AS123" i="1"/>
  <c r="AS127" i="1"/>
  <c r="AS40" i="1"/>
  <c r="AS48" i="1"/>
  <c r="AS52" i="1"/>
  <c r="AS60" i="1"/>
  <c r="AS68" i="1"/>
  <c r="AS104" i="1"/>
  <c r="AS136" i="1"/>
  <c r="AS141" i="1"/>
  <c r="AS149" i="1"/>
  <c r="AS157" i="1"/>
  <c r="AS165" i="1"/>
  <c r="AS173" i="1"/>
  <c r="AS181" i="1"/>
  <c r="AS189" i="1"/>
  <c r="AS197" i="1"/>
  <c r="AS205" i="1"/>
  <c r="AS213" i="1"/>
  <c r="AS221" i="1"/>
  <c r="AS229" i="1"/>
  <c r="AS14" i="1"/>
  <c r="AS54" i="1"/>
  <c r="AS70" i="1"/>
  <c r="AS110" i="1"/>
  <c r="AS182" i="1"/>
  <c r="AS190" i="1"/>
  <c r="AS198" i="1"/>
  <c r="AS206" i="1"/>
  <c r="AS214" i="1"/>
  <c r="AS222" i="1"/>
  <c r="AS230" i="1"/>
  <c r="AS79" i="1"/>
  <c r="AS115" i="1"/>
  <c r="AS88" i="1"/>
  <c r="AS96" i="1"/>
  <c r="AS132" i="1"/>
  <c r="AS140" i="1"/>
  <c r="AS37" i="1"/>
  <c r="AS41" i="1"/>
  <c r="AS45" i="1"/>
  <c r="AS101" i="1"/>
  <c r="AS105" i="1"/>
  <c r="AS109" i="1"/>
  <c r="AS117" i="1"/>
  <c r="AS121" i="1"/>
  <c r="AS125" i="1"/>
  <c r="AS233" i="1"/>
  <c r="AS241" i="1"/>
  <c r="AS249" i="1"/>
  <c r="AS257" i="1"/>
  <c r="AS265" i="1"/>
  <c r="AS273" i="1"/>
  <c r="AS281" i="1"/>
  <c r="AS285" i="1"/>
  <c r="AS289" i="1"/>
  <c r="AS293" i="1"/>
  <c r="AS297" i="1"/>
  <c r="AS301" i="1"/>
  <c r="AS305" i="1"/>
  <c r="AS64" i="1"/>
  <c r="AS72" i="1"/>
  <c r="AS124" i="1"/>
  <c r="AS153" i="1"/>
  <c r="AS169" i="1"/>
  <c r="AS185" i="1"/>
  <c r="AS201" i="1"/>
  <c r="AS217" i="1"/>
  <c r="V260" i="7"/>
  <c r="AS18" i="1"/>
  <c r="AS26" i="1"/>
  <c r="AS30" i="1"/>
  <c r="AS34" i="1"/>
  <c r="AS50" i="1"/>
  <c r="AS58" i="1"/>
  <c r="AS62" i="1"/>
  <c r="AS66" i="1"/>
  <c r="AS74" i="1"/>
  <c r="AS78" i="1"/>
  <c r="AS86" i="1"/>
  <c r="AS94" i="1"/>
  <c r="AS142" i="1"/>
  <c r="AS150" i="1"/>
  <c r="AS158" i="1"/>
  <c r="AS166" i="1"/>
  <c r="AS174" i="1"/>
  <c r="U260" i="7"/>
  <c r="AS42" i="1"/>
  <c r="AS114" i="1"/>
  <c r="AS118" i="1"/>
  <c r="AS130" i="1"/>
  <c r="AS234" i="1"/>
  <c r="AS242" i="1"/>
  <c r="AS250" i="1"/>
  <c r="AS258" i="1"/>
  <c r="AS266" i="1"/>
  <c r="AS274" i="1"/>
  <c r="AS282" i="1"/>
  <c r="AS290" i="1"/>
  <c r="AS19" i="1"/>
  <c r="AS27" i="1"/>
  <c r="AS83" i="1"/>
  <c r="AS91" i="1"/>
  <c r="AS103" i="1"/>
  <c r="AS131" i="1"/>
  <c r="AS139" i="1"/>
  <c r="AS143" i="1"/>
  <c r="AS155" i="1"/>
  <c r="AS159" i="1"/>
  <c r="AS171" i="1"/>
  <c r="AS164" i="1"/>
  <c r="AS168" i="1"/>
  <c r="AS172" i="1"/>
  <c r="AS175" i="1"/>
  <c r="AS176" i="1"/>
  <c r="AS180" i="1"/>
  <c r="AS184" i="1"/>
  <c r="AS187" i="1"/>
  <c r="AS188" i="1"/>
  <c r="AS191" i="1"/>
  <c r="AS386" i="1"/>
  <c r="AS203" i="1"/>
  <c r="AS207" i="1"/>
  <c r="AS219" i="1"/>
  <c r="AS223" i="1"/>
  <c r="AS12" i="1"/>
  <c r="AS20" i="1"/>
  <c r="AS28" i="1"/>
  <c r="AS36" i="1"/>
  <c r="AS44" i="1"/>
  <c r="AS49" i="1"/>
  <c r="AS53" i="1"/>
  <c r="AS57" i="1"/>
  <c r="AS61" i="1"/>
  <c r="AS65" i="1"/>
  <c r="AS69" i="1"/>
  <c r="AS382" i="1"/>
  <c r="AS100" i="1"/>
  <c r="AS116" i="1"/>
  <c r="AS120" i="1"/>
  <c r="AS144" i="1"/>
  <c r="AS148" i="1"/>
  <c r="AS152" i="1"/>
  <c r="AS156" i="1"/>
  <c r="AS160" i="1"/>
  <c r="AS192" i="1"/>
  <c r="AS196" i="1"/>
  <c r="AS200" i="1"/>
  <c r="AS204" i="1"/>
  <c r="AS208" i="1"/>
  <c r="AS212" i="1"/>
  <c r="AS216" i="1"/>
  <c r="AS220" i="1"/>
  <c r="AS387" i="1"/>
  <c r="AS224" i="1"/>
  <c r="AS228" i="1"/>
  <c r="AS232" i="1"/>
  <c r="AS240" i="1"/>
  <c r="AS248" i="1"/>
  <c r="AS256" i="1"/>
  <c r="AS264" i="1"/>
  <c r="AS272" i="1"/>
  <c r="AS280" i="1"/>
  <c r="AS288" i="1"/>
  <c r="AS296" i="1"/>
  <c r="AS300" i="1"/>
  <c r="AS304" i="1"/>
  <c r="AS13" i="1"/>
  <c r="AS17" i="1"/>
  <c r="AS21" i="1"/>
  <c r="AS25" i="1"/>
  <c r="AS29" i="1"/>
  <c r="AS33" i="1"/>
  <c r="AS73" i="1"/>
  <c r="AS77" i="1"/>
  <c r="AS81" i="1"/>
  <c r="AS85" i="1"/>
  <c r="AS89" i="1"/>
  <c r="AS93" i="1"/>
  <c r="AS97" i="1"/>
  <c r="AS133" i="1"/>
  <c r="AS137" i="1"/>
  <c r="Q290" i="7"/>
  <c r="V290" i="7"/>
  <c r="T290" i="7"/>
  <c r="U290" i="7"/>
  <c r="X290" i="7"/>
  <c r="K290" i="1"/>
  <c r="AK385" i="1"/>
  <c r="U78" i="7"/>
  <c r="R78" i="7"/>
  <c r="AH382" i="1"/>
  <c r="AB383" i="1"/>
  <c r="AF382" i="1"/>
  <c r="Q100" i="7"/>
  <c r="R100" i="7"/>
  <c r="S100" i="7"/>
  <c r="X100" i="7"/>
  <c r="K100" i="1"/>
  <c r="Q78" i="7"/>
  <c r="V78" i="7"/>
  <c r="AS383" i="1"/>
  <c r="U70" i="7"/>
  <c r="AJ383" i="1"/>
  <c r="AB384" i="1"/>
  <c r="AL383" i="1"/>
  <c r="AD383" i="1"/>
  <c r="AI381" i="1"/>
  <c r="AS381" i="1"/>
  <c r="AH384" i="1"/>
  <c r="AI382" i="1"/>
  <c r="AH381" i="1"/>
  <c r="AD381" i="1"/>
  <c r="AK382" i="1"/>
  <c r="AG382" i="1"/>
  <c r="L86" i="7"/>
  <c r="V62" i="7"/>
  <c r="Q62" i="7"/>
  <c r="U62" i="7"/>
  <c r="R62" i="7"/>
  <c r="AF384" i="1"/>
  <c r="AF383" i="1"/>
  <c r="AL382" i="1"/>
  <c r="AD382" i="1"/>
  <c r="Q70" i="7"/>
  <c r="X274" i="7"/>
  <c r="K274" i="1"/>
  <c r="V60" i="7"/>
  <c r="Q60" i="7"/>
  <c r="AC383" i="1"/>
  <c r="X74" i="7"/>
  <c r="K74" i="1"/>
  <c r="X260" i="7"/>
  <c r="K260" i="1"/>
  <c r="S62" i="7"/>
  <c r="S70" i="7"/>
  <c r="R70" i="7"/>
  <c r="T70" i="7"/>
  <c r="S377" i="7"/>
  <c r="R377" i="7"/>
  <c r="Q377" i="7"/>
  <c r="V377" i="7"/>
  <c r="AI384" i="1"/>
  <c r="AE383" i="1"/>
  <c r="X88" i="7"/>
  <c r="K88" i="1"/>
  <c r="L62" i="7"/>
  <c r="AC385" i="1"/>
  <c r="AL384" i="1"/>
  <c r="AD384" i="1"/>
  <c r="AH383" i="1"/>
  <c r="AF381" i="1"/>
  <c r="AB381" i="1"/>
  <c r="AS384" i="1"/>
  <c r="AJ384" i="1"/>
  <c r="AK384" i="1"/>
  <c r="AG384" i="1"/>
  <c r="AE382" i="1"/>
  <c r="AJ382" i="1"/>
  <c r="AB382" i="1"/>
  <c r="AL381" i="1"/>
  <c r="T289" i="7"/>
  <c r="U289" i="7"/>
  <c r="T60" i="7"/>
  <c r="S60" i="7"/>
  <c r="R60" i="7"/>
  <c r="R289" i="7"/>
  <c r="S289" i="7"/>
  <c r="L356" i="7"/>
  <c r="U60" i="7"/>
  <c r="V289" i="7"/>
  <c r="X269" i="7"/>
  <c r="K269" i="1"/>
  <c r="X52" i="7"/>
  <c r="K52" i="1"/>
  <c r="X64" i="7"/>
  <c r="K64" i="1"/>
  <c r="L300" i="7"/>
  <c r="T77" i="7"/>
  <c r="V77" i="7"/>
  <c r="R77" i="7"/>
  <c r="S77" i="7"/>
  <c r="Q77" i="7"/>
  <c r="U77" i="7"/>
  <c r="S275" i="7"/>
  <c r="U275" i="7"/>
  <c r="Q275" i="7"/>
  <c r="R275" i="7"/>
  <c r="V275" i="7"/>
  <c r="T275" i="7"/>
  <c r="V44" i="7"/>
  <c r="R44" i="7"/>
  <c r="T44" i="7"/>
  <c r="Q44" i="7"/>
  <c r="U44" i="7"/>
  <c r="S44" i="7"/>
  <c r="T121" i="7"/>
  <c r="R121" i="7"/>
  <c r="U121" i="7"/>
  <c r="S121" i="7"/>
  <c r="V121" i="7"/>
  <c r="Q121" i="7"/>
  <c r="V185" i="7"/>
  <c r="R185" i="7"/>
  <c r="T185" i="7"/>
  <c r="Q185" i="7"/>
  <c r="U185" i="7"/>
  <c r="S185" i="7"/>
  <c r="U292" i="7"/>
  <c r="Q292" i="7"/>
  <c r="S292" i="7"/>
  <c r="T292" i="7"/>
  <c r="R292" i="7"/>
  <c r="V292" i="7"/>
  <c r="T63" i="7"/>
  <c r="V63" i="7"/>
  <c r="R63" i="7"/>
  <c r="S63" i="7"/>
  <c r="Q63" i="7"/>
  <c r="U63" i="7"/>
  <c r="T214" i="7"/>
  <c r="V214" i="7"/>
  <c r="R214" i="7"/>
  <c r="Q214" i="7"/>
  <c r="U214" i="7"/>
  <c r="S214" i="7"/>
  <c r="T19" i="7"/>
  <c r="V19" i="7"/>
  <c r="R19" i="7"/>
  <c r="Q19" i="7"/>
  <c r="S19" i="7"/>
  <c r="U19" i="7"/>
  <c r="T27" i="7"/>
  <c r="V27" i="7"/>
  <c r="R27" i="7"/>
  <c r="Q27" i="7"/>
  <c r="S27" i="7"/>
  <c r="U27" i="7"/>
  <c r="T35" i="7"/>
  <c r="V35" i="7"/>
  <c r="R35" i="7"/>
  <c r="Q35" i="7"/>
  <c r="U35" i="7"/>
  <c r="S35" i="7"/>
  <c r="T67" i="7"/>
  <c r="V67" i="7"/>
  <c r="R67" i="7"/>
  <c r="S67" i="7"/>
  <c r="Q67" i="7"/>
  <c r="U67" i="7"/>
  <c r="T99" i="7"/>
  <c r="V99" i="7"/>
  <c r="R99" i="7"/>
  <c r="U99" i="7"/>
  <c r="Q99" i="7"/>
  <c r="S99" i="7"/>
  <c r="U270" i="7"/>
  <c r="Q270" i="7"/>
  <c r="S270" i="7"/>
  <c r="T270" i="7"/>
  <c r="R270" i="7"/>
  <c r="V270" i="7"/>
  <c r="T89" i="7"/>
  <c r="V89" i="7"/>
  <c r="R89" i="7"/>
  <c r="U89" i="7"/>
  <c r="Q89" i="7"/>
  <c r="S89" i="7"/>
  <c r="T129" i="7"/>
  <c r="V129" i="7"/>
  <c r="R129" i="7"/>
  <c r="S129" i="7"/>
  <c r="Q129" i="7"/>
  <c r="U129" i="7"/>
  <c r="V193" i="7"/>
  <c r="R193" i="7"/>
  <c r="T193" i="7"/>
  <c r="Q193" i="7"/>
  <c r="U193" i="7"/>
  <c r="S193" i="7"/>
  <c r="S277" i="7"/>
  <c r="U277" i="7"/>
  <c r="Q277" i="7"/>
  <c r="V277" i="7"/>
  <c r="R277" i="7"/>
  <c r="T277" i="7"/>
  <c r="V221" i="7"/>
  <c r="R221" i="7"/>
  <c r="T221" i="7"/>
  <c r="Q221" i="7"/>
  <c r="U221" i="7"/>
  <c r="S221" i="7"/>
  <c r="U253" i="7"/>
  <c r="Q253" i="7"/>
  <c r="V253" i="7"/>
  <c r="S253" i="7"/>
  <c r="T253" i="7"/>
  <c r="R253" i="7"/>
  <c r="T312" i="7"/>
  <c r="V312" i="7"/>
  <c r="R312" i="7"/>
  <c r="S312" i="7"/>
  <c r="U312" i="7"/>
  <c r="Q312" i="7"/>
  <c r="V301" i="7"/>
  <c r="R301" i="7"/>
  <c r="T301" i="7"/>
  <c r="S301" i="7"/>
  <c r="Q301" i="7"/>
  <c r="U301" i="7"/>
  <c r="V20" i="7"/>
  <c r="R20" i="7"/>
  <c r="T20" i="7"/>
  <c r="Q20" i="7"/>
  <c r="U20" i="7"/>
  <c r="S20" i="7"/>
  <c r="V36" i="7"/>
  <c r="R36" i="7"/>
  <c r="T36" i="7"/>
  <c r="Q36" i="7"/>
  <c r="U36" i="7"/>
  <c r="S36" i="7"/>
  <c r="T25" i="7"/>
  <c r="V25" i="7"/>
  <c r="R25" i="7"/>
  <c r="Q25" i="7"/>
  <c r="S25" i="7"/>
  <c r="U25" i="7"/>
  <c r="T91" i="7"/>
  <c r="V91" i="7"/>
  <c r="R91" i="7"/>
  <c r="U91" i="7"/>
  <c r="Q91" i="7"/>
  <c r="S91" i="7"/>
  <c r="S236" i="7"/>
  <c r="T236" i="7"/>
  <c r="V236" i="7"/>
  <c r="Q236" i="7"/>
  <c r="R236" i="7"/>
  <c r="U236" i="7"/>
  <c r="T109" i="7"/>
  <c r="V109" i="7"/>
  <c r="R109" i="7"/>
  <c r="U109" i="7"/>
  <c r="Q109" i="7"/>
  <c r="S109" i="7"/>
  <c r="T141" i="7"/>
  <c r="V141" i="7"/>
  <c r="R141" i="7"/>
  <c r="U141" i="7"/>
  <c r="S141" i="7"/>
  <c r="Q141" i="7"/>
  <c r="V173" i="7"/>
  <c r="R173" i="7"/>
  <c r="T173" i="7"/>
  <c r="Q173" i="7"/>
  <c r="U173" i="7"/>
  <c r="S173" i="7"/>
  <c r="V309" i="7"/>
  <c r="R309" i="7"/>
  <c r="T309" i="7"/>
  <c r="S309" i="7"/>
  <c r="Q309" i="7"/>
  <c r="U309" i="7"/>
  <c r="S244" i="7"/>
  <c r="T244" i="7"/>
  <c r="V244" i="7"/>
  <c r="Q244" i="7"/>
  <c r="R244" i="7"/>
  <c r="U244" i="7"/>
  <c r="V233" i="7"/>
  <c r="R233" i="7"/>
  <c r="T233" i="7"/>
  <c r="Q233" i="7"/>
  <c r="U233" i="7"/>
  <c r="S233" i="7"/>
  <c r="V18" i="7"/>
  <c r="R18" i="7"/>
  <c r="T18" i="7"/>
  <c r="Q18" i="7"/>
  <c r="U18" i="7"/>
  <c r="S18" i="7"/>
  <c r="S355" i="7"/>
  <c r="U355" i="7"/>
  <c r="Q355" i="7"/>
  <c r="R355" i="7"/>
  <c r="V355" i="7"/>
  <c r="T355" i="7"/>
  <c r="T41" i="7"/>
  <c r="V41" i="7"/>
  <c r="R41" i="7"/>
  <c r="Q41" i="7"/>
  <c r="U41" i="7"/>
  <c r="S41" i="7"/>
  <c r="T55" i="7"/>
  <c r="V55" i="7"/>
  <c r="R55" i="7"/>
  <c r="Q55" i="7"/>
  <c r="S55" i="7"/>
  <c r="U55" i="7"/>
  <c r="T87" i="7"/>
  <c r="V87" i="7"/>
  <c r="R87" i="7"/>
  <c r="U87" i="7"/>
  <c r="Q87" i="7"/>
  <c r="S87" i="7"/>
  <c r="T61" i="7"/>
  <c r="V61" i="7"/>
  <c r="R61" i="7"/>
  <c r="S61" i="7"/>
  <c r="Q61" i="7"/>
  <c r="U61" i="7"/>
  <c r="T93" i="7"/>
  <c r="V93" i="7"/>
  <c r="R93" i="7"/>
  <c r="U93" i="7"/>
  <c r="Q93" i="7"/>
  <c r="S93" i="7"/>
  <c r="S291" i="7"/>
  <c r="U291" i="7"/>
  <c r="Q291" i="7"/>
  <c r="R291" i="7"/>
  <c r="V291" i="7"/>
  <c r="T291" i="7"/>
  <c r="V42" i="7"/>
  <c r="R42" i="7"/>
  <c r="T42" i="7"/>
  <c r="Q42" i="7"/>
  <c r="U42" i="7"/>
  <c r="S42" i="7"/>
  <c r="V215" i="7"/>
  <c r="R215" i="7"/>
  <c r="T215" i="7"/>
  <c r="Q215" i="7"/>
  <c r="U215" i="7"/>
  <c r="S215" i="7"/>
  <c r="T105" i="7"/>
  <c r="V105" i="7"/>
  <c r="R105" i="7"/>
  <c r="U105" i="7"/>
  <c r="Q105" i="7"/>
  <c r="S105" i="7"/>
  <c r="T137" i="7"/>
  <c r="V137" i="7"/>
  <c r="R137" i="7"/>
  <c r="S137" i="7"/>
  <c r="Q137" i="7"/>
  <c r="U137" i="7"/>
  <c r="T169" i="7"/>
  <c r="V169" i="7"/>
  <c r="R169" i="7"/>
  <c r="U169" i="7"/>
  <c r="S169" i="7"/>
  <c r="Q169" i="7"/>
  <c r="V201" i="7"/>
  <c r="R201" i="7"/>
  <c r="T201" i="7"/>
  <c r="Q201" i="7"/>
  <c r="U201" i="7"/>
  <c r="S201" i="7"/>
  <c r="T208" i="7"/>
  <c r="V208" i="7"/>
  <c r="R208" i="7"/>
  <c r="Q208" i="7"/>
  <c r="U208" i="7"/>
  <c r="S208" i="7"/>
  <c r="U276" i="7"/>
  <c r="Q276" i="7"/>
  <c r="S276" i="7"/>
  <c r="T276" i="7"/>
  <c r="R276" i="7"/>
  <c r="V276" i="7"/>
  <c r="V321" i="7"/>
  <c r="R321" i="7"/>
  <c r="T321" i="7"/>
  <c r="S321" i="7"/>
  <c r="Q321" i="7"/>
  <c r="U321" i="7"/>
  <c r="V303" i="7"/>
  <c r="R303" i="7"/>
  <c r="T303" i="7"/>
  <c r="S303" i="7"/>
  <c r="Q303" i="7"/>
  <c r="U303" i="7"/>
  <c r="U351" i="7"/>
  <c r="Q351" i="7"/>
  <c r="S351" i="7"/>
  <c r="T351" i="7"/>
  <c r="R351" i="7"/>
  <c r="V351" i="7"/>
  <c r="U341" i="7"/>
  <c r="Q341" i="7"/>
  <c r="S341" i="7"/>
  <c r="T341" i="7"/>
  <c r="R341" i="7"/>
  <c r="V341" i="7"/>
  <c r="U362" i="7"/>
  <c r="Q362" i="7"/>
  <c r="S362" i="7"/>
  <c r="T362" i="7"/>
  <c r="V362" i="7"/>
  <c r="R362" i="7"/>
  <c r="U368" i="7"/>
  <c r="Q368" i="7"/>
  <c r="S368" i="7"/>
  <c r="T368" i="7"/>
  <c r="V368" i="7"/>
  <c r="R368" i="7"/>
  <c r="T47" i="7"/>
  <c r="V47" i="7"/>
  <c r="R47" i="7"/>
  <c r="Q47" i="7"/>
  <c r="S47" i="7"/>
  <c r="U47" i="7"/>
  <c r="T79" i="7"/>
  <c r="V79" i="7"/>
  <c r="R79" i="7"/>
  <c r="U79" i="7"/>
  <c r="Q79" i="7"/>
  <c r="S79" i="7"/>
  <c r="S369" i="7"/>
  <c r="U369" i="7"/>
  <c r="Q369" i="7"/>
  <c r="V369" i="7"/>
  <c r="R369" i="7"/>
  <c r="T369" i="7"/>
  <c r="T11" i="7"/>
  <c r="V11" i="7"/>
  <c r="R11" i="7"/>
  <c r="Q11" i="7"/>
  <c r="S11" i="7"/>
  <c r="U11" i="7"/>
  <c r="T23" i="7"/>
  <c r="V23" i="7"/>
  <c r="R23" i="7"/>
  <c r="Q23" i="7"/>
  <c r="S23" i="7"/>
  <c r="U23" i="7"/>
  <c r="T31" i="7"/>
  <c r="V31" i="7"/>
  <c r="R31" i="7"/>
  <c r="Q31" i="7"/>
  <c r="U31" i="7"/>
  <c r="S31" i="7"/>
  <c r="T51" i="7"/>
  <c r="V51" i="7"/>
  <c r="R51" i="7"/>
  <c r="Q51" i="7"/>
  <c r="S51" i="7"/>
  <c r="U51" i="7"/>
  <c r="T83" i="7"/>
  <c r="V83" i="7"/>
  <c r="R83" i="7"/>
  <c r="U83" i="7"/>
  <c r="Q83" i="7"/>
  <c r="S83" i="7"/>
  <c r="V209" i="7"/>
  <c r="R209" i="7"/>
  <c r="T209" i="7"/>
  <c r="Q209" i="7"/>
  <c r="U209" i="7"/>
  <c r="S209" i="7"/>
  <c r="S252" i="7"/>
  <c r="T252" i="7"/>
  <c r="V252" i="7"/>
  <c r="Q252" i="7"/>
  <c r="R252" i="7"/>
  <c r="U252" i="7"/>
  <c r="T101" i="7"/>
  <c r="V101" i="7"/>
  <c r="R101" i="7"/>
  <c r="U101" i="7"/>
  <c r="Q101" i="7"/>
  <c r="S101" i="7"/>
  <c r="T133" i="7"/>
  <c r="V133" i="7"/>
  <c r="R133" i="7"/>
  <c r="S133" i="7"/>
  <c r="Q133" i="7"/>
  <c r="U133" i="7"/>
  <c r="T165" i="7"/>
  <c r="V165" i="7"/>
  <c r="R165" i="7"/>
  <c r="U165" i="7"/>
  <c r="S165" i="7"/>
  <c r="Q165" i="7"/>
  <c r="V197" i="7"/>
  <c r="R197" i="7"/>
  <c r="T197" i="7"/>
  <c r="Q197" i="7"/>
  <c r="U197" i="7"/>
  <c r="S197" i="7"/>
  <c r="S281" i="7"/>
  <c r="U281" i="7"/>
  <c r="Q281" i="7"/>
  <c r="V281" i="7"/>
  <c r="R281" i="7"/>
  <c r="T281" i="7"/>
  <c r="T73" i="7"/>
  <c r="V73" i="7"/>
  <c r="R73" i="7"/>
  <c r="S73" i="7"/>
  <c r="Q73" i="7"/>
  <c r="U73" i="7"/>
  <c r="T228" i="7"/>
  <c r="V228" i="7"/>
  <c r="R228" i="7"/>
  <c r="Q228" i="7"/>
  <c r="U228" i="7"/>
  <c r="S228" i="7"/>
  <c r="T113" i="7"/>
  <c r="V113" i="7"/>
  <c r="R113" i="7"/>
  <c r="U113" i="7"/>
  <c r="Q113" i="7"/>
  <c r="S113" i="7"/>
  <c r="T145" i="7"/>
  <c r="V145" i="7"/>
  <c r="R145" i="7"/>
  <c r="U145" i="7"/>
  <c r="S145" i="7"/>
  <c r="Q145" i="7"/>
  <c r="V177" i="7"/>
  <c r="R177" i="7"/>
  <c r="T177" i="7"/>
  <c r="Q177" i="7"/>
  <c r="U177" i="7"/>
  <c r="S177" i="7"/>
  <c r="T216" i="7"/>
  <c r="V216" i="7"/>
  <c r="R216" i="7"/>
  <c r="Q216" i="7"/>
  <c r="U216" i="7"/>
  <c r="S216" i="7"/>
  <c r="V229" i="7"/>
  <c r="R229" i="7"/>
  <c r="T229" i="7"/>
  <c r="Q229" i="7"/>
  <c r="U229" i="7"/>
  <c r="S229" i="7"/>
  <c r="U245" i="7"/>
  <c r="Q245" i="7"/>
  <c r="V245" i="7"/>
  <c r="S245" i="7"/>
  <c r="T245" i="7"/>
  <c r="R245" i="7"/>
  <c r="V305" i="7"/>
  <c r="R305" i="7"/>
  <c r="T305" i="7"/>
  <c r="S305" i="7"/>
  <c r="Q305" i="7"/>
  <c r="U305" i="7"/>
  <c r="T320" i="7"/>
  <c r="V320" i="7"/>
  <c r="R320" i="7"/>
  <c r="S320" i="7"/>
  <c r="U320" i="7"/>
  <c r="Q320" i="7"/>
  <c r="U265" i="7"/>
  <c r="Q265" i="7"/>
  <c r="S265" i="7"/>
  <c r="V265" i="7"/>
  <c r="R265" i="7"/>
  <c r="T265" i="7"/>
  <c r="T71" i="7"/>
  <c r="V71" i="7"/>
  <c r="R71" i="7"/>
  <c r="S71" i="7"/>
  <c r="Q71" i="7"/>
  <c r="U71" i="7"/>
  <c r="S273" i="7"/>
  <c r="U273" i="7"/>
  <c r="Q273" i="7"/>
  <c r="V273" i="7"/>
  <c r="R273" i="7"/>
  <c r="T273" i="7"/>
  <c r="T295" i="7"/>
  <c r="S295" i="7"/>
  <c r="V295" i="7"/>
  <c r="Q295" i="7"/>
  <c r="R295" i="7"/>
  <c r="U295" i="7"/>
  <c r="T153" i="7"/>
  <c r="V153" i="7"/>
  <c r="R153" i="7"/>
  <c r="U153" i="7"/>
  <c r="S153" i="7"/>
  <c r="Q153" i="7"/>
  <c r="V298" i="7"/>
  <c r="R298" i="7"/>
  <c r="Q298" i="7"/>
  <c r="T298" i="7"/>
  <c r="U298" i="7"/>
  <c r="S298" i="7"/>
  <c r="V331" i="7"/>
  <c r="R331" i="7"/>
  <c r="T331" i="7"/>
  <c r="S331" i="7"/>
  <c r="Q331" i="7"/>
  <c r="U331" i="7"/>
  <c r="S271" i="7"/>
  <c r="U271" i="7"/>
  <c r="Q271" i="7"/>
  <c r="R271" i="7"/>
  <c r="V271" i="7"/>
  <c r="T271" i="7"/>
  <c r="U343" i="7"/>
  <c r="Q343" i="7"/>
  <c r="S343" i="7"/>
  <c r="T343" i="7"/>
  <c r="R343" i="7"/>
  <c r="V343" i="7"/>
  <c r="T324" i="7"/>
  <c r="V324" i="7"/>
  <c r="R324" i="7"/>
  <c r="S324" i="7"/>
  <c r="U324" i="7"/>
  <c r="Q324" i="7"/>
  <c r="S357" i="7"/>
  <c r="U357" i="7"/>
  <c r="Q357" i="7"/>
  <c r="V357" i="7"/>
  <c r="R357" i="7"/>
  <c r="T357" i="7"/>
  <c r="T95" i="7"/>
  <c r="V95" i="7"/>
  <c r="R95" i="7"/>
  <c r="U95" i="7"/>
  <c r="Q95" i="7"/>
  <c r="S95" i="7"/>
  <c r="T220" i="7"/>
  <c r="V220" i="7"/>
  <c r="R220" i="7"/>
  <c r="Q220" i="7"/>
  <c r="U220" i="7"/>
  <c r="S220" i="7"/>
  <c r="T117" i="7"/>
  <c r="R117" i="7"/>
  <c r="U117" i="7"/>
  <c r="S117" i="7"/>
  <c r="Q117" i="7"/>
  <c r="V117" i="7"/>
  <c r="T149" i="7"/>
  <c r="V149" i="7"/>
  <c r="R149" i="7"/>
  <c r="U149" i="7"/>
  <c r="S149" i="7"/>
  <c r="Q149" i="7"/>
  <c r="V181" i="7"/>
  <c r="R181" i="7"/>
  <c r="T181" i="7"/>
  <c r="Q181" i="7"/>
  <c r="U181" i="7"/>
  <c r="S181" i="7"/>
  <c r="T57" i="7"/>
  <c r="V57" i="7"/>
  <c r="R57" i="7"/>
  <c r="Q57" i="7"/>
  <c r="U57" i="7"/>
  <c r="S57" i="7"/>
  <c r="U347" i="7"/>
  <c r="Q347" i="7"/>
  <c r="S347" i="7"/>
  <c r="T347" i="7"/>
  <c r="R347" i="7"/>
  <c r="V347" i="7"/>
  <c r="T161" i="7"/>
  <c r="V161" i="7"/>
  <c r="R161" i="7"/>
  <c r="U161" i="7"/>
  <c r="S161" i="7"/>
  <c r="Q161" i="7"/>
  <c r="T210" i="7"/>
  <c r="V210" i="7"/>
  <c r="R210" i="7"/>
  <c r="Q210" i="7"/>
  <c r="U210" i="7"/>
  <c r="S210" i="7"/>
  <c r="U237" i="7"/>
  <c r="Q237" i="7"/>
  <c r="V237" i="7"/>
  <c r="S237" i="7"/>
  <c r="T237" i="7"/>
  <c r="R237" i="7"/>
  <c r="S361" i="7"/>
  <c r="U361" i="7"/>
  <c r="Q361" i="7"/>
  <c r="V361" i="7"/>
  <c r="R361" i="7"/>
  <c r="T361" i="7"/>
  <c r="S363" i="7"/>
  <c r="U363" i="7"/>
  <c r="Q363" i="7"/>
  <c r="R363" i="7"/>
  <c r="V363" i="7"/>
  <c r="T363" i="7"/>
  <c r="V28" i="7"/>
  <c r="R28" i="7"/>
  <c r="T28" i="7"/>
  <c r="Q28" i="7"/>
  <c r="S28" i="7"/>
  <c r="U28" i="7"/>
  <c r="T17" i="7"/>
  <c r="V17" i="7"/>
  <c r="R17" i="7"/>
  <c r="Q17" i="7"/>
  <c r="S17" i="7"/>
  <c r="U17" i="7"/>
  <c r="T33" i="7"/>
  <c r="V33" i="7"/>
  <c r="R33" i="7"/>
  <c r="Q33" i="7"/>
  <c r="U33" i="7"/>
  <c r="S33" i="7"/>
  <c r="T59" i="7"/>
  <c r="V59" i="7"/>
  <c r="R59" i="7"/>
  <c r="Q59" i="7"/>
  <c r="S59" i="7"/>
  <c r="U59" i="7"/>
  <c r="V205" i="7"/>
  <c r="R205" i="7"/>
  <c r="T205" i="7"/>
  <c r="Q205" i="7"/>
  <c r="U205" i="7"/>
  <c r="S205" i="7"/>
  <c r="T81" i="7"/>
  <c r="V81" i="7"/>
  <c r="R81" i="7"/>
  <c r="U81" i="7"/>
  <c r="Q81" i="7"/>
  <c r="S81" i="7"/>
  <c r="U249" i="7"/>
  <c r="Q249" i="7"/>
  <c r="S249" i="7"/>
  <c r="V249" i="7"/>
  <c r="R249" i="7"/>
  <c r="T249" i="7"/>
  <c r="T316" i="7"/>
  <c r="V316" i="7"/>
  <c r="R316" i="7"/>
  <c r="S316" i="7"/>
  <c r="U316" i="7"/>
  <c r="Q316" i="7"/>
  <c r="T69" i="7"/>
  <c r="V69" i="7"/>
  <c r="R69" i="7"/>
  <c r="S69" i="7"/>
  <c r="Q69" i="7"/>
  <c r="U69" i="7"/>
  <c r="S267" i="7"/>
  <c r="U267" i="7"/>
  <c r="Q267" i="7"/>
  <c r="R267" i="7"/>
  <c r="V267" i="7"/>
  <c r="T267" i="7"/>
  <c r="V26" i="7"/>
  <c r="R26" i="7"/>
  <c r="T26" i="7"/>
  <c r="Q26" i="7"/>
  <c r="U26" i="7"/>
  <c r="S26" i="7"/>
  <c r="V34" i="7"/>
  <c r="R34" i="7"/>
  <c r="T34" i="7"/>
  <c r="Q34" i="7"/>
  <c r="U34" i="7"/>
  <c r="S34" i="7"/>
  <c r="V40" i="7"/>
  <c r="R40" i="7"/>
  <c r="T40" i="7"/>
  <c r="Q40" i="7"/>
  <c r="U40" i="7"/>
  <c r="S40" i="7"/>
  <c r="U284" i="7"/>
  <c r="Q284" i="7"/>
  <c r="S284" i="7"/>
  <c r="T284" i="7"/>
  <c r="R284" i="7"/>
  <c r="V284" i="7"/>
  <c r="U339" i="7"/>
  <c r="R339" i="7"/>
  <c r="T339" i="7"/>
  <c r="S339" i="7"/>
  <c r="Q339" i="7"/>
  <c r="V339" i="7"/>
  <c r="V335" i="7"/>
  <c r="R335" i="7"/>
  <c r="T335" i="7"/>
  <c r="S335" i="7"/>
  <c r="Q335" i="7"/>
  <c r="U335" i="7"/>
  <c r="V333" i="7"/>
  <c r="R333" i="7"/>
  <c r="T333" i="7"/>
  <c r="S333" i="7"/>
  <c r="Q333" i="7"/>
  <c r="U333" i="7"/>
  <c r="S371" i="7"/>
  <c r="U371" i="7"/>
  <c r="Q371" i="7"/>
  <c r="R371" i="7"/>
  <c r="V371" i="7"/>
  <c r="T371" i="7"/>
  <c r="S293" i="7"/>
  <c r="U293" i="7"/>
  <c r="Q293" i="7"/>
  <c r="V293" i="7"/>
  <c r="R293" i="7"/>
  <c r="T293" i="7"/>
  <c r="S367" i="7"/>
  <c r="U367" i="7"/>
  <c r="Q367" i="7"/>
  <c r="R367" i="7"/>
  <c r="V367" i="7"/>
  <c r="T367" i="7"/>
  <c r="V12" i="7"/>
  <c r="R12" i="7"/>
  <c r="T12" i="7"/>
  <c r="Q12" i="7"/>
  <c r="U12" i="7"/>
  <c r="S12" i="7"/>
  <c r="V24" i="7"/>
  <c r="R24" i="7"/>
  <c r="T24" i="7"/>
  <c r="Q24" i="7"/>
  <c r="U24" i="7"/>
  <c r="S24" i="7"/>
  <c r="V32" i="7"/>
  <c r="R32" i="7"/>
  <c r="T32" i="7"/>
  <c r="Q32" i="7"/>
  <c r="U32" i="7"/>
  <c r="S32" i="7"/>
  <c r="T21" i="7"/>
  <c r="V21" i="7"/>
  <c r="R21" i="7"/>
  <c r="Q21" i="7"/>
  <c r="S21" i="7"/>
  <c r="U21" i="7"/>
  <c r="T29" i="7"/>
  <c r="V29" i="7"/>
  <c r="R29" i="7"/>
  <c r="Q29" i="7"/>
  <c r="U29" i="7"/>
  <c r="S29" i="7"/>
  <c r="T37" i="7"/>
  <c r="V37" i="7"/>
  <c r="R37" i="7"/>
  <c r="Q37" i="7"/>
  <c r="U37" i="7"/>
  <c r="S37" i="7"/>
  <c r="T39" i="7"/>
  <c r="V39" i="7"/>
  <c r="R39" i="7"/>
  <c r="Q39" i="7"/>
  <c r="U39" i="7"/>
  <c r="S39" i="7"/>
  <c r="T75" i="7"/>
  <c r="V75" i="7"/>
  <c r="R75" i="7"/>
  <c r="S75" i="7"/>
  <c r="Q75" i="7"/>
  <c r="U75" i="7"/>
  <c r="S365" i="7"/>
  <c r="U365" i="7"/>
  <c r="Q365" i="7"/>
  <c r="V365" i="7"/>
  <c r="R365" i="7"/>
  <c r="T365" i="7"/>
  <c r="T125" i="7"/>
  <c r="V125" i="7"/>
  <c r="R125" i="7"/>
  <c r="S125" i="7"/>
  <c r="Q125" i="7"/>
  <c r="U125" i="7"/>
  <c r="T157" i="7"/>
  <c r="V157" i="7"/>
  <c r="R157" i="7"/>
  <c r="U157" i="7"/>
  <c r="S157" i="7"/>
  <c r="Q157" i="7"/>
  <c r="V189" i="7"/>
  <c r="R189" i="7"/>
  <c r="T189" i="7"/>
  <c r="Q189" i="7"/>
  <c r="U189" i="7"/>
  <c r="S189" i="7"/>
  <c r="S262" i="7"/>
  <c r="R262" i="7"/>
  <c r="U262" i="7"/>
  <c r="T262" i="7"/>
  <c r="Q262" i="7"/>
  <c r="V262" i="7"/>
  <c r="T65" i="7"/>
  <c r="V65" i="7"/>
  <c r="R65" i="7"/>
  <c r="S65" i="7"/>
  <c r="Q65" i="7"/>
  <c r="U65" i="7"/>
  <c r="T97" i="7"/>
  <c r="V97" i="7"/>
  <c r="R97" i="7"/>
  <c r="U97" i="7"/>
  <c r="Q97" i="7"/>
  <c r="S97" i="7"/>
  <c r="S264" i="7"/>
  <c r="V264" i="7"/>
  <c r="Q264" i="7"/>
  <c r="T264" i="7"/>
  <c r="U264" i="7"/>
  <c r="R264" i="7"/>
  <c r="V225" i="7"/>
  <c r="R225" i="7"/>
  <c r="T225" i="7"/>
  <c r="Q225" i="7"/>
  <c r="U225" i="7"/>
  <c r="S225" i="7"/>
  <c r="U241" i="7"/>
  <c r="Q241" i="7"/>
  <c r="S241" i="7"/>
  <c r="V241" i="7"/>
  <c r="R241" i="7"/>
  <c r="T241" i="7"/>
  <c r="T308" i="7"/>
  <c r="V308" i="7"/>
  <c r="R308" i="7"/>
  <c r="S308" i="7"/>
  <c r="U308" i="7"/>
  <c r="Q308" i="7"/>
  <c r="U354" i="7"/>
  <c r="Q354" i="7"/>
  <c r="S354" i="7"/>
  <c r="T354" i="7"/>
  <c r="V354" i="7"/>
  <c r="R354" i="7"/>
  <c r="T53" i="7"/>
  <c r="V53" i="7"/>
  <c r="R53" i="7"/>
  <c r="Q53" i="7"/>
  <c r="U53" i="7"/>
  <c r="S53" i="7"/>
  <c r="T85" i="7"/>
  <c r="V85" i="7"/>
  <c r="R85" i="7"/>
  <c r="U85" i="7"/>
  <c r="Q85" i="7"/>
  <c r="S85" i="7"/>
  <c r="S283" i="7"/>
  <c r="U283" i="7"/>
  <c r="Q283" i="7"/>
  <c r="R283" i="7"/>
  <c r="V283" i="7"/>
  <c r="T283" i="7"/>
  <c r="S279" i="7"/>
  <c r="U279" i="7"/>
  <c r="Q279" i="7"/>
  <c r="R279" i="7"/>
  <c r="V279" i="7"/>
  <c r="T279" i="7"/>
  <c r="S375" i="7"/>
  <c r="U375" i="7"/>
  <c r="Q375" i="7"/>
  <c r="R375" i="7"/>
  <c r="V375" i="7"/>
  <c r="T375" i="7"/>
  <c r="V22" i="7"/>
  <c r="R22" i="7"/>
  <c r="T22" i="7"/>
  <c r="Q22" i="7"/>
  <c r="U22" i="7"/>
  <c r="S22" i="7"/>
  <c r="V30" i="7"/>
  <c r="R30" i="7"/>
  <c r="T30" i="7"/>
  <c r="Q30" i="7"/>
  <c r="U30" i="7"/>
  <c r="S30" i="7"/>
  <c r="T49" i="7"/>
  <c r="V49" i="7"/>
  <c r="R49" i="7"/>
  <c r="Q49" i="7"/>
  <c r="U49" i="7"/>
  <c r="S49" i="7"/>
  <c r="V48" i="7"/>
  <c r="R48" i="7"/>
  <c r="T48" i="7"/>
  <c r="Q48" i="7"/>
  <c r="U48" i="7"/>
  <c r="S48" i="7"/>
  <c r="V217" i="7"/>
  <c r="R217" i="7"/>
  <c r="T217" i="7"/>
  <c r="Q217" i="7"/>
  <c r="U217" i="7"/>
  <c r="S217" i="7"/>
  <c r="T299" i="7"/>
  <c r="S299" i="7"/>
  <c r="V299" i="7"/>
  <c r="Q299" i="7"/>
  <c r="R299" i="7"/>
  <c r="U299" i="7"/>
  <c r="U268" i="7"/>
  <c r="Q268" i="7"/>
  <c r="S268" i="7"/>
  <c r="T268" i="7"/>
  <c r="R268" i="7"/>
  <c r="V268" i="7"/>
  <c r="T304" i="7"/>
  <c r="V304" i="7"/>
  <c r="R304" i="7"/>
  <c r="S304" i="7"/>
  <c r="U304" i="7"/>
  <c r="Q304" i="7"/>
  <c r="S287" i="7"/>
  <c r="U287" i="7"/>
  <c r="Q287" i="7"/>
  <c r="R287" i="7"/>
  <c r="V287" i="7"/>
  <c r="T287" i="7"/>
  <c r="V327" i="7"/>
  <c r="R327" i="7"/>
  <c r="T327" i="7"/>
  <c r="S327" i="7"/>
  <c r="Q327" i="7"/>
  <c r="U327" i="7"/>
  <c r="U349" i="7"/>
  <c r="Q349" i="7"/>
  <c r="S349" i="7"/>
  <c r="T349" i="7"/>
  <c r="R349" i="7"/>
  <c r="V349" i="7"/>
  <c r="U376" i="7"/>
  <c r="Q376" i="7"/>
  <c r="S376" i="7"/>
  <c r="T376" i="7"/>
  <c r="V376" i="7"/>
  <c r="R376" i="7"/>
  <c r="L132" i="7"/>
  <c r="X68" i="7"/>
  <c r="K68" i="1"/>
  <c r="L43" i="7"/>
  <c r="X94" i="7"/>
  <c r="K94" i="1"/>
  <c r="L139" i="7"/>
  <c r="L203" i="7"/>
  <c r="L296" i="7"/>
  <c r="L143" i="7"/>
  <c r="L207" i="7"/>
  <c r="L280" i="7"/>
  <c r="L102" i="7"/>
  <c r="L134" i="7"/>
  <c r="L166" i="7"/>
  <c r="L198" i="7"/>
  <c r="L116" i="7"/>
  <c r="L148" i="7"/>
  <c r="L180" i="7"/>
  <c r="L218" i="7"/>
  <c r="L227" i="7"/>
  <c r="L263" i="7"/>
  <c r="L360" i="7"/>
  <c r="L322" i="7"/>
  <c r="L340" i="7"/>
  <c r="L326" i="7"/>
  <c r="X84" i="7"/>
  <c r="K84" i="1"/>
  <c r="X359" i="7"/>
  <c r="X80" i="7"/>
  <c r="K80" i="1"/>
  <c r="X58" i="7"/>
  <c r="K58" i="1"/>
  <c r="X90" i="7"/>
  <c r="K90" i="1"/>
  <c r="L46" i="7"/>
  <c r="L13" i="7"/>
  <c r="L163" i="7"/>
  <c r="L256" i="7"/>
  <c r="L103" i="7"/>
  <c r="L167" i="7"/>
  <c r="L286" i="7"/>
  <c r="L106" i="7"/>
  <c r="L138" i="7"/>
  <c r="L170" i="7"/>
  <c r="L202" i="7"/>
  <c r="L254" i="7"/>
  <c r="L120" i="7"/>
  <c r="L152" i="7"/>
  <c r="L184" i="7"/>
  <c r="L242" i="7"/>
  <c r="L247" i="7"/>
  <c r="L307" i="7"/>
  <c r="L329" i="7"/>
  <c r="L344" i="7"/>
  <c r="L330" i="7"/>
  <c r="X366" i="7"/>
  <c r="X54" i="7"/>
  <c r="K54" i="1"/>
  <c r="L155" i="7"/>
  <c r="L259" i="7"/>
  <c r="L240" i="7"/>
  <c r="L159" i="7"/>
  <c r="L232" i="7"/>
  <c r="L110" i="7"/>
  <c r="L142" i="7"/>
  <c r="L174" i="7"/>
  <c r="L206" i="7"/>
  <c r="L124" i="7"/>
  <c r="L156" i="7"/>
  <c r="L188" i="7"/>
  <c r="L234" i="7"/>
  <c r="L235" i="7"/>
  <c r="L315" i="7"/>
  <c r="L337" i="7"/>
  <c r="L358" i="7"/>
  <c r="L348" i="7"/>
  <c r="L334" i="7"/>
  <c r="X325" i="7"/>
  <c r="X266" i="7"/>
  <c r="K266" i="1"/>
  <c r="X297" i="7"/>
  <c r="K297" i="1"/>
  <c r="X72" i="7"/>
  <c r="K72" i="1"/>
  <c r="X50" i="7"/>
  <c r="K50" i="1"/>
  <c r="X82" i="7"/>
  <c r="K82" i="1"/>
  <c r="L115" i="7"/>
  <c r="L179" i="7"/>
  <c r="L278" i="7"/>
  <c r="L119" i="7"/>
  <c r="L183" i="7"/>
  <c r="L372" i="7"/>
  <c r="L114" i="7"/>
  <c r="L146" i="7"/>
  <c r="L178" i="7"/>
  <c r="L211" i="7"/>
  <c r="L302" i="7"/>
  <c r="L128" i="7"/>
  <c r="L160" i="7"/>
  <c r="L192" i="7"/>
  <c r="L223" i="7"/>
  <c r="L255" i="7"/>
  <c r="L323" i="7"/>
  <c r="L345" i="7"/>
  <c r="X374" i="7"/>
  <c r="L370" i="7"/>
  <c r="L352" i="7"/>
  <c r="L338" i="7"/>
  <c r="X96" i="7"/>
  <c r="K96" i="1"/>
  <c r="L45" i="7"/>
  <c r="L107" i="7"/>
  <c r="L171" i="7"/>
  <c r="L261" i="7"/>
  <c r="L111" i="7"/>
  <c r="L175" i="7"/>
  <c r="X213" i="7"/>
  <c r="K213" i="1"/>
  <c r="L257" i="7"/>
  <c r="L118" i="7"/>
  <c r="L150" i="7"/>
  <c r="L182" i="7"/>
  <c r="L230" i="7"/>
  <c r="L317" i="7"/>
  <c r="L164" i="7"/>
  <c r="L196" i="7"/>
  <c r="L250" i="7"/>
  <c r="L243" i="7"/>
  <c r="L306" i="7"/>
  <c r="L353" i="7"/>
  <c r="L364" i="7"/>
  <c r="L342" i="7"/>
  <c r="L14" i="7"/>
  <c r="L131" i="7"/>
  <c r="L195" i="7"/>
  <c r="L135" i="7"/>
  <c r="L199" i="7"/>
  <c r="L248" i="7"/>
  <c r="L122" i="7"/>
  <c r="L154" i="7"/>
  <c r="L186" i="7"/>
  <c r="L222" i="7"/>
  <c r="L104" i="7"/>
  <c r="L136" i="7"/>
  <c r="L168" i="7"/>
  <c r="L200" i="7"/>
  <c r="L231" i="7"/>
  <c r="L313" i="7"/>
  <c r="L310" i="7"/>
  <c r="L328" i="7"/>
  <c r="L346" i="7"/>
  <c r="X76" i="7"/>
  <c r="K76" i="1"/>
  <c r="L16" i="7"/>
  <c r="L15" i="7"/>
  <c r="L123" i="7"/>
  <c r="L187" i="7"/>
  <c r="L272" i="7"/>
  <c r="L127" i="7"/>
  <c r="L191" i="7"/>
  <c r="L294" i="7"/>
  <c r="L126" i="7"/>
  <c r="L158" i="7"/>
  <c r="L190" i="7"/>
  <c r="L246" i="7"/>
  <c r="L108" i="7"/>
  <c r="L140" i="7"/>
  <c r="L172" i="7"/>
  <c r="L204" i="7"/>
  <c r="L219" i="7"/>
  <c r="L251" i="7"/>
  <c r="L311" i="7"/>
  <c r="L314" i="7"/>
  <c r="L332" i="7"/>
  <c r="L350" i="7"/>
  <c r="X92" i="7"/>
  <c r="K92" i="1"/>
  <c r="X258" i="7"/>
  <c r="K258" i="1"/>
  <c r="X285" i="7"/>
  <c r="K285" i="1"/>
  <c r="X56" i="7"/>
  <c r="K56" i="1"/>
  <c r="X66" i="7"/>
  <c r="K66" i="1"/>
  <c r="X98" i="7"/>
  <c r="K98" i="1"/>
  <c r="L38" i="7"/>
  <c r="L147" i="7"/>
  <c r="L224" i="7"/>
  <c r="L151" i="7"/>
  <c r="L212" i="7"/>
  <c r="L288" i="7"/>
  <c r="L130" i="7"/>
  <c r="L162" i="7"/>
  <c r="L194" i="7"/>
  <c r="L238" i="7"/>
  <c r="L112" i="7"/>
  <c r="L144" i="7"/>
  <c r="L176" i="7"/>
  <c r="L226" i="7"/>
  <c r="L239" i="7"/>
  <c r="L319" i="7"/>
  <c r="L318" i="7"/>
  <c r="L336" i="7"/>
  <c r="X282" i="7"/>
  <c r="K282" i="1"/>
  <c r="X373" i="7"/>
  <c r="AE381" i="1"/>
  <c r="AL385" i="1"/>
  <c r="AE385" i="1"/>
  <c r="AS385" i="1"/>
  <c r="AB385" i="1"/>
  <c r="AD385" i="1"/>
  <c r="AJ385" i="1"/>
  <c r="AK381" i="1"/>
  <c r="AC381" i="1"/>
  <c r="AF377" i="1"/>
  <c r="AG385" i="1"/>
  <c r="AG388" i="1"/>
  <c r="AH385" i="1"/>
  <c r="AF385" i="1"/>
  <c r="AI385" i="1"/>
  <c r="AL391" i="1"/>
  <c r="AD391" i="1"/>
  <c r="AC386" i="1"/>
  <c r="AH386" i="1"/>
  <c r="AH391" i="1"/>
  <c r="AI379" i="1"/>
  <c r="AK386" i="1"/>
  <c r="AE379" i="1"/>
  <c r="AG386" i="1"/>
  <c r="AD392" i="1"/>
  <c r="AF391" i="1"/>
  <c r="AF392" i="1"/>
  <c r="AE392" i="1"/>
  <c r="AC392" i="1"/>
  <c r="AS391" i="1"/>
  <c r="AC391" i="1"/>
  <c r="AE391" i="1"/>
  <c r="AE378" i="1"/>
  <c r="AJ378" i="1"/>
  <c r="AK378" i="1"/>
  <c r="AG389" i="1"/>
  <c r="AK388" i="1"/>
  <c r="AC388" i="1"/>
  <c r="AL388" i="1"/>
  <c r="AI388" i="1"/>
  <c r="AS379" i="1"/>
  <c r="AJ379" i="1"/>
  <c r="AB379" i="1"/>
  <c r="AG377" i="1"/>
  <c r="AC377" i="1"/>
  <c r="AD379" i="1"/>
  <c r="AE386" i="1"/>
  <c r="AJ386" i="1"/>
  <c r="AB386" i="1"/>
  <c r="AL386" i="1"/>
  <c r="AD386" i="1"/>
  <c r="AL392" i="1"/>
  <c r="AB391" i="1"/>
  <c r="AH392" i="1"/>
  <c r="AS392" i="1"/>
  <c r="AB392" i="1"/>
  <c r="AR391" i="1"/>
  <c r="AG391" i="1"/>
  <c r="AH387" i="1"/>
  <c r="AC390" i="1"/>
  <c r="AS390" i="1"/>
  <c r="AJ390" i="1"/>
  <c r="AF390" i="1"/>
  <c r="AF378" i="1"/>
  <c r="AS389" i="1"/>
  <c r="AG378" i="1"/>
  <c r="AC378" i="1"/>
  <c r="AL389" i="1"/>
  <c r="AH389" i="1"/>
  <c r="AB388" i="1"/>
  <c r="AK387" i="1"/>
  <c r="AB387" i="1"/>
  <c r="AS377" i="1"/>
  <c r="AF379" i="1"/>
  <c r="AG379" i="1"/>
  <c r="AH377" i="1"/>
  <c r="AJ377" i="1"/>
  <c r="AD377" i="1"/>
  <c r="AG390" i="1"/>
  <c r="AI390" i="1"/>
  <c r="AE390" i="1"/>
  <c r="AL378" i="1"/>
  <c r="AH378" i="1"/>
  <c r="AS378" i="1"/>
  <c r="AJ389" i="1"/>
  <c r="AF389" i="1"/>
  <c r="AK389" i="1"/>
  <c r="AC389" i="1"/>
  <c r="AD388" i="1"/>
  <c r="AJ388" i="1"/>
  <c r="AG387" i="1"/>
  <c r="AI386" i="1"/>
  <c r="AE377" i="1"/>
  <c r="AH390" i="1"/>
  <c r="AH388" i="1"/>
  <c r="AE388" i="1"/>
  <c r="AB390" i="1"/>
  <c r="AL390" i="1"/>
  <c r="AD390" i="1"/>
  <c r="AI378" i="1"/>
  <c r="AB389" i="1"/>
  <c r="AS388" i="1"/>
  <c r="AF388" i="1"/>
  <c r="AL387" i="1"/>
  <c r="AL377" i="1"/>
  <c r="AK390" i="1"/>
  <c r="AI389" i="1"/>
  <c r="AD389" i="1"/>
  <c r="AE389" i="1"/>
  <c r="AF387" i="1"/>
  <c r="AD387" i="1"/>
  <c r="AI387" i="1"/>
  <c r="AE387" i="1"/>
  <c r="AJ387" i="1"/>
  <c r="AC387" i="1"/>
  <c r="AK379" i="1"/>
  <c r="AC379" i="1"/>
  <c r="AK377" i="1"/>
  <c r="AH379" i="1"/>
  <c r="AI377" i="1"/>
  <c r="AF386" i="1"/>
  <c r="AD378" i="1"/>
  <c r="AL379" i="1"/>
  <c r="X377" i="7"/>
  <c r="X70" i="7"/>
  <c r="K70" i="1"/>
  <c r="X78" i="7"/>
  <c r="K78" i="1"/>
  <c r="L78" i="1"/>
  <c r="X289" i="7"/>
  <c r="K289" i="1"/>
  <c r="L289" i="1"/>
  <c r="AM387" i="1"/>
  <c r="AM388" i="1"/>
  <c r="AM384" i="1"/>
  <c r="AM381" i="1"/>
  <c r="AM377" i="1"/>
  <c r="AM392" i="1"/>
  <c r="AM382" i="1"/>
  <c r="X26" i="7"/>
  <c r="K26" i="1"/>
  <c r="L26" i="1"/>
  <c r="X73" i="7"/>
  <c r="K73" i="1"/>
  <c r="AR73" i="1"/>
  <c r="X60" i="7"/>
  <c r="K60" i="1"/>
  <c r="X20" i="7"/>
  <c r="K20" i="1"/>
  <c r="AR20" i="1"/>
  <c r="X62" i="7"/>
  <c r="K62" i="1"/>
  <c r="L62" i="1"/>
  <c r="L73" i="1"/>
  <c r="L60" i="1"/>
  <c r="AR60" i="1"/>
  <c r="L70" i="1"/>
  <c r="AR70" i="1"/>
  <c r="L68" i="1"/>
  <c r="AR68" i="1"/>
  <c r="AR78" i="1"/>
  <c r="L74" i="1"/>
  <c r="AR74" i="1"/>
  <c r="L274" i="1"/>
  <c r="AR274" i="1"/>
  <c r="R86" i="7"/>
  <c r="U86" i="7"/>
  <c r="T86" i="7"/>
  <c r="S86" i="7"/>
  <c r="Q86" i="7"/>
  <c r="V86" i="7"/>
  <c r="L258" i="1"/>
  <c r="AR258" i="1"/>
  <c r="L72" i="1"/>
  <c r="AR72" i="1"/>
  <c r="L54" i="1"/>
  <c r="AR54" i="1"/>
  <c r="X375" i="7"/>
  <c r="X125" i="7"/>
  <c r="K125" i="1"/>
  <c r="X24" i="7"/>
  <c r="K24" i="1"/>
  <c r="X205" i="7"/>
  <c r="K205" i="1"/>
  <c r="X237" i="7"/>
  <c r="K237" i="1"/>
  <c r="X117" i="7"/>
  <c r="K117" i="1"/>
  <c r="X23" i="7"/>
  <c r="K23" i="1"/>
  <c r="X276" i="7"/>
  <c r="K276" i="1"/>
  <c r="X41" i="7"/>
  <c r="K41" i="1"/>
  <c r="X35" i="7"/>
  <c r="K35" i="1"/>
  <c r="L64" i="1"/>
  <c r="AR64" i="1"/>
  <c r="AM383" i="1"/>
  <c r="L282" i="1"/>
  <c r="AR282" i="1"/>
  <c r="L66" i="1"/>
  <c r="AR66" i="1"/>
  <c r="L92" i="1"/>
  <c r="AR92" i="1"/>
  <c r="L100" i="1"/>
  <c r="AR100" i="1"/>
  <c r="L96" i="1"/>
  <c r="AR96" i="1"/>
  <c r="L297" i="1"/>
  <c r="AR297" i="1"/>
  <c r="X30" i="7"/>
  <c r="K30" i="1"/>
  <c r="X29" i="7"/>
  <c r="K29" i="1"/>
  <c r="X351" i="7"/>
  <c r="L52" i="1"/>
  <c r="AR52" i="1"/>
  <c r="L285" i="1"/>
  <c r="AR285" i="1"/>
  <c r="L50" i="1"/>
  <c r="AR50" i="1"/>
  <c r="L58" i="1"/>
  <c r="AR58" i="1"/>
  <c r="L94" i="1"/>
  <c r="AR94" i="1"/>
  <c r="AM385" i="1"/>
  <c r="L98" i="1"/>
  <c r="AR98" i="1"/>
  <c r="L76" i="1"/>
  <c r="AR76" i="1"/>
  <c r="L213" i="1"/>
  <c r="AR213" i="1"/>
  <c r="L290" i="1"/>
  <c r="AR290" i="1"/>
  <c r="L80" i="1"/>
  <c r="AR80" i="1"/>
  <c r="X367" i="7"/>
  <c r="X333" i="7"/>
  <c r="X153" i="7"/>
  <c r="K153" i="1"/>
  <c r="X273" i="7"/>
  <c r="K273" i="1"/>
  <c r="X11" i="7"/>
  <c r="K11" i="1"/>
  <c r="X208" i="7"/>
  <c r="K208" i="1"/>
  <c r="X169" i="7"/>
  <c r="K169" i="1"/>
  <c r="X18" i="7"/>
  <c r="K18" i="1"/>
  <c r="X63" i="7"/>
  <c r="K63" i="1"/>
  <c r="X44" i="7"/>
  <c r="K44" i="1"/>
  <c r="X77" i="7"/>
  <c r="K77" i="1"/>
  <c r="L56" i="1"/>
  <c r="AR56" i="1"/>
  <c r="L82" i="1"/>
  <c r="AR82" i="1"/>
  <c r="L266" i="1"/>
  <c r="AR266" i="1"/>
  <c r="L90" i="1"/>
  <c r="AR90" i="1"/>
  <c r="L84" i="1"/>
  <c r="AR84" i="1"/>
  <c r="L269" i="1"/>
  <c r="AR269" i="1"/>
  <c r="L88" i="1"/>
  <c r="AR88" i="1"/>
  <c r="L260" i="1"/>
  <c r="AR260" i="1"/>
  <c r="X67" i="7"/>
  <c r="K67" i="1"/>
  <c r="X12" i="7"/>
  <c r="K12" i="1"/>
  <c r="X249" i="7"/>
  <c r="K249" i="1"/>
  <c r="X81" i="7"/>
  <c r="K81" i="1"/>
  <c r="X229" i="7"/>
  <c r="K229" i="1"/>
  <c r="X216" i="7"/>
  <c r="K216" i="1"/>
  <c r="X197" i="7"/>
  <c r="K197" i="1"/>
  <c r="X87" i="7"/>
  <c r="K87" i="1"/>
  <c r="X25" i="7"/>
  <c r="K25" i="1"/>
  <c r="X129" i="7"/>
  <c r="K129" i="1"/>
  <c r="S356" i="7"/>
  <c r="Q356" i="7"/>
  <c r="V356" i="7"/>
  <c r="U356" i="7"/>
  <c r="T356" i="7"/>
  <c r="R356" i="7"/>
  <c r="X241" i="7"/>
  <c r="K241" i="1"/>
  <c r="X284" i="7"/>
  <c r="K284" i="1"/>
  <c r="X343" i="7"/>
  <c r="X301" i="7"/>
  <c r="K301" i="1"/>
  <c r="X85" i="7"/>
  <c r="K85" i="1"/>
  <c r="X365" i="7"/>
  <c r="T300" i="7"/>
  <c r="S300" i="7"/>
  <c r="R300" i="7"/>
  <c r="U300" i="7"/>
  <c r="V300" i="7"/>
  <c r="Q300" i="7"/>
  <c r="V319" i="7"/>
  <c r="R319" i="7"/>
  <c r="T319" i="7"/>
  <c r="S319" i="7"/>
  <c r="Q319" i="7"/>
  <c r="U319" i="7"/>
  <c r="T226" i="7"/>
  <c r="V226" i="7"/>
  <c r="R226" i="7"/>
  <c r="Q226" i="7"/>
  <c r="U226" i="7"/>
  <c r="S226" i="7"/>
  <c r="S238" i="7"/>
  <c r="R238" i="7"/>
  <c r="U238" i="7"/>
  <c r="T238" i="7"/>
  <c r="V238" i="7"/>
  <c r="Q238" i="7"/>
  <c r="U288" i="7"/>
  <c r="Q288" i="7"/>
  <c r="S288" i="7"/>
  <c r="T288" i="7"/>
  <c r="R288" i="7"/>
  <c r="V288" i="7"/>
  <c r="T151" i="7"/>
  <c r="V151" i="7"/>
  <c r="R151" i="7"/>
  <c r="U151" i="7"/>
  <c r="S151" i="7"/>
  <c r="Q151" i="7"/>
  <c r="T314" i="7"/>
  <c r="V314" i="7"/>
  <c r="R314" i="7"/>
  <c r="S314" i="7"/>
  <c r="U314" i="7"/>
  <c r="Q314" i="7"/>
  <c r="U251" i="7"/>
  <c r="Q251" i="7"/>
  <c r="R251" i="7"/>
  <c r="T251" i="7"/>
  <c r="V251" i="7"/>
  <c r="S251" i="7"/>
  <c r="T204" i="7"/>
  <c r="V204" i="7"/>
  <c r="R204" i="7"/>
  <c r="Q204" i="7"/>
  <c r="U204" i="7"/>
  <c r="S204" i="7"/>
  <c r="V140" i="7"/>
  <c r="R140" i="7"/>
  <c r="T140" i="7"/>
  <c r="U140" i="7"/>
  <c r="S140" i="7"/>
  <c r="Q140" i="7"/>
  <c r="V158" i="7"/>
  <c r="R158" i="7"/>
  <c r="T158" i="7"/>
  <c r="U158" i="7"/>
  <c r="S158" i="7"/>
  <c r="Q158" i="7"/>
  <c r="U272" i="7"/>
  <c r="Q272" i="7"/>
  <c r="S272" i="7"/>
  <c r="T272" i="7"/>
  <c r="R272" i="7"/>
  <c r="V272" i="7"/>
  <c r="S346" i="7"/>
  <c r="U346" i="7"/>
  <c r="Q346" i="7"/>
  <c r="V346" i="7"/>
  <c r="R346" i="7"/>
  <c r="T346" i="7"/>
  <c r="T310" i="7"/>
  <c r="V310" i="7"/>
  <c r="R310" i="7"/>
  <c r="S310" i="7"/>
  <c r="U310" i="7"/>
  <c r="Q310" i="7"/>
  <c r="V231" i="7"/>
  <c r="R231" i="7"/>
  <c r="T231" i="7"/>
  <c r="Q231" i="7"/>
  <c r="U231" i="7"/>
  <c r="S231" i="7"/>
  <c r="V168" i="7"/>
  <c r="R168" i="7"/>
  <c r="T168" i="7"/>
  <c r="U168" i="7"/>
  <c r="S168" i="7"/>
  <c r="Q168" i="7"/>
  <c r="V104" i="7"/>
  <c r="R104" i="7"/>
  <c r="T104" i="7"/>
  <c r="S104" i="7"/>
  <c r="Q104" i="7"/>
  <c r="U104" i="7"/>
  <c r="T186" i="7"/>
  <c r="V186" i="7"/>
  <c r="R186" i="7"/>
  <c r="Q186" i="7"/>
  <c r="U186" i="7"/>
  <c r="S186" i="7"/>
  <c r="V122" i="7"/>
  <c r="R122" i="7"/>
  <c r="T122" i="7"/>
  <c r="S122" i="7"/>
  <c r="Q122" i="7"/>
  <c r="U122" i="7"/>
  <c r="T306" i="7"/>
  <c r="V306" i="7"/>
  <c r="R306" i="7"/>
  <c r="S306" i="7"/>
  <c r="U306" i="7"/>
  <c r="Q306" i="7"/>
  <c r="V164" i="7"/>
  <c r="R164" i="7"/>
  <c r="T164" i="7"/>
  <c r="U164" i="7"/>
  <c r="S164" i="7"/>
  <c r="Q164" i="7"/>
  <c r="V150" i="7"/>
  <c r="R150" i="7"/>
  <c r="T150" i="7"/>
  <c r="U150" i="7"/>
  <c r="S150" i="7"/>
  <c r="Q150" i="7"/>
  <c r="U257" i="7"/>
  <c r="Q257" i="7"/>
  <c r="S257" i="7"/>
  <c r="V257" i="7"/>
  <c r="R257" i="7"/>
  <c r="T257" i="7"/>
  <c r="V175" i="7"/>
  <c r="R175" i="7"/>
  <c r="T175" i="7"/>
  <c r="Q175" i="7"/>
  <c r="U175" i="7"/>
  <c r="S175" i="7"/>
  <c r="T107" i="7"/>
  <c r="V107" i="7"/>
  <c r="R107" i="7"/>
  <c r="U107" i="7"/>
  <c r="Q107" i="7"/>
  <c r="S107" i="7"/>
  <c r="S352" i="7"/>
  <c r="U352" i="7"/>
  <c r="Q352" i="7"/>
  <c r="R352" i="7"/>
  <c r="V352" i="7"/>
  <c r="T352" i="7"/>
  <c r="V323" i="7"/>
  <c r="R323" i="7"/>
  <c r="T323" i="7"/>
  <c r="S323" i="7"/>
  <c r="Q323" i="7"/>
  <c r="U323" i="7"/>
  <c r="V183" i="7"/>
  <c r="R183" i="7"/>
  <c r="T183" i="7"/>
  <c r="Q183" i="7"/>
  <c r="U183" i="7"/>
  <c r="S183" i="7"/>
  <c r="U278" i="7"/>
  <c r="Q278" i="7"/>
  <c r="S278" i="7"/>
  <c r="T278" i="7"/>
  <c r="R278" i="7"/>
  <c r="V278" i="7"/>
  <c r="T115" i="7"/>
  <c r="V115" i="7"/>
  <c r="R115" i="7"/>
  <c r="U115" i="7"/>
  <c r="Q115" i="7"/>
  <c r="S115" i="7"/>
  <c r="U358" i="7"/>
  <c r="Q358" i="7"/>
  <c r="S358" i="7"/>
  <c r="T358" i="7"/>
  <c r="V358" i="7"/>
  <c r="R358" i="7"/>
  <c r="V315" i="7"/>
  <c r="R315" i="7"/>
  <c r="T315" i="7"/>
  <c r="S315" i="7"/>
  <c r="Q315" i="7"/>
  <c r="U315" i="7"/>
  <c r="T234" i="7"/>
  <c r="V234" i="7"/>
  <c r="R234" i="7"/>
  <c r="Q234" i="7"/>
  <c r="U234" i="7"/>
  <c r="S234" i="7"/>
  <c r="T232" i="7"/>
  <c r="V232" i="7"/>
  <c r="R232" i="7"/>
  <c r="Q232" i="7"/>
  <c r="U232" i="7"/>
  <c r="S232" i="7"/>
  <c r="S240" i="7"/>
  <c r="V240" i="7"/>
  <c r="Q240" i="7"/>
  <c r="T240" i="7"/>
  <c r="U240" i="7"/>
  <c r="R240" i="7"/>
  <c r="T155" i="7"/>
  <c r="V155" i="7"/>
  <c r="R155" i="7"/>
  <c r="U155" i="7"/>
  <c r="S155" i="7"/>
  <c r="Q155" i="7"/>
  <c r="T330" i="7"/>
  <c r="V330" i="7"/>
  <c r="R330" i="7"/>
  <c r="S330" i="7"/>
  <c r="U330" i="7"/>
  <c r="Q330" i="7"/>
  <c r="U247" i="7"/>
  <c r="Q247" i="7"/>
  <c r="T247" i="7"/>
  <c r="R247" i="7"/>
  <c r="S247" i="7"/>
  <c r="V247" i="7"/>
  <c r="T184" i="7"/>
  <c r="V184" i="7"/>
  <c r="R184" i="7"/>
  <c r="Q184" i="7"/>
  <c r="U184" i="7"/>
  <c r="S184" i="7"/>
  <c r="V120" i="7"/>
  <c r="R120" i="7"/>
  <c r="U120" i="7"/>
  <c r="S120" i="7"/>
  <c r="Q120" i="7"/>
  <c r="T120" i="7"/>
  <c r="T202" i="7"/>
  <c r="V202" i="7"/>
  <c r="R202" i="7"/>
  <c r="Q202" i="7"/>
  <c r="U202" i="7"/>
  <c r="S202" i="7"/>
  <c r="V138" i="7"/>
  <c r="R138" i="7"/>
  <c r="T138" i="7"/>
  <c r="S138" i="7"/>
  <c r="Q138" i="7"/>
  <c r="U138" i="7"/>
  <c r="T13" i="7"/>
  <c r="V13" i="7"/>
  <c r="R13" i="7"/>
  <c r="Q13" i="7"/>
  <c r="S13" i="7"/>
  <c r="U13" i="7"/>
  <c r="U360" i="7"/>
  <c r="Q360" i="7"/>
  <c r="S360" i="7"/>
  <c r="T360" i="7"/>
  <c r="V360" i="7"/>
  <c r="R360" i="7"/>
  <c r="V207" i="7"/>
  <c r="R207" i="7"/>
  <c r="T207" i="7"/>
  <c r="Q207" i="7"/>
  <c r="U207" i="7"/>
  <c r="S207" i="7"/>
  <c r="V296" i="7"/>
  <c r="R296" i="7"/>
  <c r="T296" i="7"/>
  <c r="Q296" i="7"/>
  <c r="U296" i="7"/>
  <c r="S296" i="7"/>
  <c r="T139" i="7"/>
  <c r="V139" i="7"/>
  <c r="R139" i="7"/>
  <c r="S139" i="7"/>
  <c r="Q139" i="7"/>
  <c r="U139" i="7"/>
  <c r="T43" i="7"/>
  <c r="V43" i="7"/>
  <c r="R43" i="7"/>
  <c r="Q43" i="7"/>
  <c r="S43" i="7"/>
  <c r="U43" i="7"/>
  <c r="T318" i="7"/>
  <c r="V318" i="7"/>
  <c r="R318" i="7"/>
  <c r="S318" i="7"/>
  <c r="U318" i="7"/>
  <c r="Q318" i="7"/>
  <c r="U239" i="7"/>
  <c r="Q239" i="7"/>
  <c r="T239" i="7"/>
  <c r="R239" i="7"/>
  <c r="S239" i="7"/>
  <c r="V239" i="7"/>
  <c r="T176" i="7"/>
  <c r="V176" i="7"/>
  <c r="R176" i="7"/>
  <c r="Q176" i="7"/>
  <c r="U176" i="7"/>
  <c r="S176" i="7"/>
  <c r="V112" i="7"/>
  <c r="R112" i="7"/>
  <c r="T112" i="7"/>
  <c r="S112" i="7"/>
  <c r="Q112" i="7"/>
  <c r="U112" i="7"/>
  <c r="T194" i="7"/>
  <c r="V194" i="7"/>
  <c r="R194" i="7"/>
  <c r="Q194" i="7"/>
  <c r="U194" i="7"/>
  <c r="S194" i="7"/>
  <c r="V130" i="7"/>
  <c r="R130" i="7"/>
  <c r="T130" i="7"/>
  <c r="S130" i="7"/>
  <c r="Q130" i="7"/>
  <c r="U130" i="7"/>
  <c r="T147" i="7"/>
  <c r="V147" i="7"/>
  <c r="R147" i="7"/>
  <c r="U147" i="7"/>
  <c r="S147" i="7"/>
  <c r="Q147" i="7"/>
  <c r="T332" i="7"/>
  <c r="V332" i="7"/>
  <c r="R332" i="7"/>
  <c r="S332" i="7"/>
  <c r="U332" i="7"/>
  <c r="Q332" i="7"/>
  <c r="S246" i="7"/>
  <c r="R246" i="7"/>
  <c r="U246" i="7"/>
  <c r="T246" i="7"/>
  <c r="V246" i="7"/>
  <c r="Q246" i="7"/>
  <c r="V294" i="7"/>
  <c r="R294" i="7"/>
  <c r="Q294" i="7"/>
  <c r="T294" i="7"/>
  <c r="U294" i="7"/>
  <c r="S294" i="7"/>
  <c r="T127" i="7"/>
  <c r="V127" i="7"/>
  <c r="R127" i="7"/>
  <c r="S127" i="7"/>
  <c r="Q127" i="7"/>
  <c r="U127" i="7"/>
  <c r="T123" i="7"/>
  <c r="V123" i="7"/>
  <c r="R123" i="7"/>
  <c r="S123" i="7"/>
  <c r="Q123" i="7"/>
  <c r="U123" i="7"/>
  <c r="V16" i="7"/>
  <c r="R16" i="7"/>
  <c r="T16" i="7"/>
  <c r="Q16" i="7"/>
  <c r="U16" i="7"/>
  <c r="S16" i="7"/>
  <c r="V199" i="7"/>
  <c r="R199" i="7"/>
  <c r="T199" i="7"/>
  <c r="Q199" i="7"/>
  <c r="U199" i="7"/>
  <c r="S199" i="7"/>
  <c r="V195" i="7"/>
  <c r="R195" i="7"/>
  <c r="T195" i="7"/>
  <c r="Q195" i="7"/>
  <c r="U195" i="7"/>
  <c r="S195" i="7"/>
  <c r="U364" i="7"/>
  <c r="Q364" i="7"/>
  <c r="S364" i="7"/>
  <c r="T364" i="7"/>
  <c r="V364" i="7"/>
  <c r="R364" i="7"/>
  <c r="S250" i="7"/>
  <c r="U250" i="7"/>
  <c r="R250" i="7"/>
  <c r="V250" i="7"/>
  <c r="Q250" i="7"/>
  <c r="T250" i="7"/>
  <c r="T230" i="7"/>
  <c r="V230" i="7"/>
  <c r="R230" i="7"/>
  <c r="Q230" i="7"/>
  <c r="U230" i="7"/>
  <c r="S230" i="7"/>
  <c r="U255" i="7"/>
  <c r="Q255" i="7"/>
  <c r="T255" i="7"/>
  <c r="R255" i="7"/>
  <c r="S255" i="7"/>
  <c r="V255" i="7"/>
  <c r="T192" i="7"/>
  <c r="V192" i="7"/>
  <c r="R192" i="7"/>
  <c r="Q192" i="7"/>
  <c r="U192" i="7"/>
  <c r="S192" i="7"/>
  <c r="V128" i="7"/>
  <c r="R128" i="7"/>
  <c r="T128" i="7"/>
  <c r="S128" i="7"/>
  <c r="Q128" i="7"/>
  <c r="U128" i="7"/>
  <c r="V146" i="7"/>
  <c r="R146" i="7"/>
  <c r="T146" i="7"/>
  <c r="U146" i="7"/>
  <c r="S146" i="7"/>
  <c r="Q146" i="7"/>
  <c r="S348" i="7"/>
  <c r="U348" i="7"/>
  <c r="Q348" i="7"/>
  <c r="R348" i="7"/>
  <c r="V348" i="7"/>
  <c r="T348" i="7"/>
  <c r="U235" i="7"/>
  <c r="R235" i="7"/>
  <c r="T235" i="7"/>
  <c r="Q235" i="7"/>
  <c r="V235" i="7"/>
  <c r="S235" i="7"/>
  <c r="T188" i="7"/>
  <c r="V188" i="7"/>
  <c r="R188" i="7"/>
  <c r="Q188" i="7"/>
  <c r="U188" i="7"/>
  <c r="S188" i="7"/>
  <c r="V124" i="7"/>
  <c r="R124" i="7"/>
  <c r="T124" i="7"/>
  <c r="S124" i="7"/>
  <c r="Q124" i="7"/>
  <c r="U124" i="7"/>
  <c r="T174" i="7"/>
  <c r="V174" i="7"/>
  <c r="R174" i="7"/>
  <c r="Q174" i="7"/>
  <c r="U174" i="7"/>
  <c r="S174" i="7"/>
  <c r="V110" i="7"/>
  <c r="R110" i="7"/>
  <c r="T110" i="7"/>
  <c r="S110" i="7"/>
  <c r="U110" i="7"/>
  <c r="Q110" i="7"/>
  <c r="V329" i="7"/>
  <c r="R329" i="7"/>
  <c r="T329" i="7"/>
  <c r="S329" i="7"/>
  <c r="Q329" i="7"/>
  <c r="U329" i="7"/>
  <c r="U286" i="7"/>
  <c r="Q286" i="7"/>
  <c r="S286" i="7"/>
  <c r="T286" i="7"/>
  <c r="R286" i="7"/>
  <c r="V286" i="7"/>
  <c r="T103" i="7"/>
  <c r="V103" i="7"/>
  <c r="R103" i="7"/>
  <c r="U103" i="7"/>
  <c r="Q103" i="7"/>
  <c r="S103" i="7"/>
  <c r="T163" i="7"/>
  <c r="V163" i="7"/>
  <c r="R163" i="7"/>
  <c r="U163" i="7"/>
  <c r="S163" i="7"/>
  <c r="Q163" i="7"/>
  <c r="T326" i="7"/>
  <c r="V326" i="7"/>
  <c r="R326" i="7"/>
  <c r="S326" i="7"/>
  <c r="U326" i="7"/>
  <c r="Q326" i="7"/>
  <c r="T322" i="7"/>
  <c r="V322" i="7"/>
  <c r="R322" i="7"/>
  <c r="S322" i="7"/>
  <c r="U322" i="7"/>
  <c r="Q322" i="7"/>
  <c r="V148" i="7"/>
  <c r="R148" i="7"/>
  <c r="T148" i="7"/>
  <c r="U148" i="7"/>
  <c r="S148" i="7"/>
  <c r="Q148" i="7"/>
  <c r="T198" i="7"/>
  <c r="V198" i="7"/>
  <c r="R198" i="7"/>
  <c r="Q198" i="7"/>
  <c r="U198" i="7"/>
  <c r="S198" i="7"/>
  <c r="V134" i="7"/>
  <c r="R134" i="7"/>
  <c r="T134" i="7"/>
  <c r="S134" i="7"/>
  <c r="Q134" i="7"/>
  <c r="U134" i="7"/>
  <c r="T212" i="7"/>
  <c r="V212" i="7"/>
  <c r="R212" i="7"/>
  <c r="Q212" i="7"/>
  <c r="U212" i="7"/>
  <c r="S212" i="7"/>
  <c r="V219" i="7"/>
  <c r="R219" i="7"/>
  <c r="T219" i="7"/>
  <c r="Q219" i="7"/>
  <c r="U219" i="7"/>
  <c r="S219" i="7"/>
  <c r="T172" i="7"/>
  <c r="V172" i="7"/>
  <c r="R172" i="7"/>
  <c r="Q172" i="7"/>
  <c r="U172" i="7"/>
  <c r="S172" i="7"/>
  <c r="V108" i="7"/>
  <c r="R108" i="7"/>
  <c r="T108" i="7"/>
  <c r="S108" i="7"/>
  <c r="Q108" i="7"/>
  <c r="U108" i="7"/>
  <c r="T190" i="7"/>
  <c r="V190" i="7"/>
  <c r="R190" i="7"/>
  <c r="Q190" i="7"/>
  <c r="U190" i="7"/>
  <c r="S190" i="7"/>
  <c r="V126" i="7"/>
  <c r="R126" i="7"/>
  <c r="T126" i="7"/>
  <c r="S126" i="7"/>
  <c r="Q126" i="7"/>
  <c r="U126" i="7"/>
  <c r="T328" i="7"/>
  <c r="V328" i="7"/>
  <c r="R328" i="7"/>
  <c r="S328" i="7"/>
  <c r="U328" i="7"/>
  <c r="Q328" i="7"/>
  <c r="T200" i="7"/>
  <c r="V200" i="7"/>
  <c r="R200" i="7"/>
  <c r="Q200" i="7"/>
  <c r="U200" i="7"/>
  <c r="S200" i="7"/>
  <c r="V136" i="7"/>
  <c r="R136" i="7"/>
  <c r="T136" i="7"/>
  <c r="S136" i="7"/>
  <c r="Q136" i="7"/>
  <c r="U136" i="7"/>
  <c r="V154" i="7"/>
  <c r="R154" i="7"/>
  <c r="T154" i="7"/>
  <c r="U154" i="7"/>
  <c r="S154" i="7"/>
  <c r="Q154" i="7"/>
  <c r="V14" i="7"/>
  <c r="R14" i="7"/>
  <c r="T14" i="7"/>
  <c r="Q14" i="7"/>
  <c r="U14" i="7"/>
  <c r="S14" i="7"/>
  <c r="S342" i="7"/>
  <c r="U342" i="7"/>
  <c r="Q342" i="7"/>
  <c r="V342" i="7"/>
  <c r="R342" i="7"/>
  <c r="T342" i="7"/>
  <c r="U243" i="7"/>
  <c r="Q243" i="7"/>
  <c r="R243" i="7"/>
  <c r="T243" i="7"/>
  <c r="V243" i="7"/>
  <c r="S243" i="7"/>
  <c r="T196" i="7"/>
  <c r="V196" i="7"/>
  <c r="R196" i="7"/>
  <c r="Q196" i="7"/>
  <c r="U196" i="7"/>
  <c r="S196" i="7"/>
  <c r="T182" i="7"/>
  <c r="V182" i="7"/>
  <c r="R182" i="7"/>
  <c r="Q182" i="7"/>
  <c r="U182" i="7"/>
  <c r="S182" i="7"/>
  <c r="V118" i="7"/>
  <c r="R118" i="7"/>
  <c r="S118" i="7"/>
  <c r="U118" i="7"/>
  <c r="T118" i="7"/>
  <c r="Q118" i="7"/>
  <c r="T111" i="7"/>
  <c r="V111" i="7"/>
  <c r="R111" i="7"/>
  <c r="U111" i="7"/>
  <c r="Q111" i="7"/>
  <c r="S111" i="7"/>
  <c r="T171" i="7"/>
  <c r="V171" i="7"/>
  <c r="R171" i="7"/>
  <c r="U171" i="7"/>
  <c r="S171" i="7"/>
  <c r="Q171" i="7"/>
  <c r="T45" i="7"/>
  <c r="V45" i="7"/>
  <c r="R45" i="7"/>
  <c r="Q45" i="7"/>
  <c r="U45" i="7"/>
  <c r="S45" i="7"/>
  <c r="T338" i="7"/>
  <c r="V338" i="7"/>
  <c r="R338" i="7"/>
  <c r="S338" i="7"/>
  <c r="U338" i="7"/>
  <c r="Q338" i="7"/>
  <c r="U345" i="7"/>
  <c r="Q345" i="7"/>
  <c r="S345" i="7"/>
  <c r="T345" i="7"/>
  <c r="R345" i="7"/>
  <c r="V345" i="7"/>
  <c r="V211" i="7"/>
  <c r="R211" i="7"/>
  <c r="T211" i="7"/>
  <c r="Q211" i="7"/>
  <c r="U211" i="7"/>
  <c r="S211" i="7"/>
  <c r="U372" i="7"/>
  <c r="Q372" i="7"/>
  <c r="S372" i="7"/>
  <c r="T372" i="7"/>
  <c r="V372" i="7"/>
  <c r="R372" i="7"/>
  <c r="T119" i="7"/>
  <c r="U119" i="7"/>
  <c r="R119" i="7"/>
  <c r="V119" i="7"/>
  <c r="Q119" i="7"/>
  <c r="S119" i="7"/>
  <c r="V179" i="7"/>
  <c r="R179" i="7"/>
  <c r="T179" i="7"/>
  <c r="Q179" i="7"/>
  <c r="U179" i="7"/>
  <c r="S179" i="7"/>
  <c r="V337" i="7"/>
  <c r="R337" i="7"/>
  <c r="T337" i="7"/>
  <c r="S337" i="7"/>
  <c r="Q337" i="7"/>
  <c r="U337" i="7"/>
  <c r="T159" i="7"/>
  <c r="V159" i="7"/>
  <c r="R159" i="7"/>
  <c r="U159" i="7"/>
  <c r="S159" i="7"/>
  <c r="Q159" i="7"/>
  <c r="U259" i="7"/>
  <c r="Q259" i="7"/>
  <c r="R259" i="7"/>
  <c r="T259" i="7"/>
  <c r="V259" i="7"/>
  <c r="S259" i="7"/>
  <c r="S344" i="7"/>
  <c r="U344" i="7"/>
  <c r="Q344" i="7"/>
  <c r="R344" i="7"/>
  <c r="V344" i="7"/>
  <c r="T344" i="7"/>
  <c r="V152" i="7"/>
  <c r="R152" i="7"/>
  <c r="T152" i="7"/>
  <c r="U152" i="7"/>
  <c r="S152" i="7"/>
  <c r="Q152" i="7"/>
  <c r="V170" i="7"/>
  <c r="R170" i="7"/>
  <c r="T170" i="7"/>
  <c r="U170" i="7"/>
  <c r="S170" i="7"/>
  <c r="Q170" i="7"/>
  <c r="V106" i="7"/>
  <c r="R106" i="7"/>
  <c r="T106" i="7"/>
  <c r="S106" i="7"/>
  <c r="U106" i="7"/>
  <c r="Q106" i="7"/>
  <c r="V46" i="7"/>
  <c r="R46" i="7"/>
  <c r="T46" i="7"/>
  <c r="Q46" i="7"/>
  <c r="U46" i="7"/>
  <c r="S46" i="7"/>
  <c r="U263" i="7"/>
  <c r="Q263" i="7"/>
  <c r="T263" i="7"/>
  <c r="R263" i="7"/>
  <c r="S263" i="7"/>
  <c r="V263" i="7"/>
  <c r="T218" i="7"/>
  <c r="V218" i="7"/>
  <c r="R218" i="7"/>
  <c r="Q218" i="7"/>
  <c r="U218" i="7"/>
  <c r="S218" i="7"/>
  <c r="U280" i="7"/>
  <c r="Q280" i="7"/>
  <c r="S280" i="7"/>
  <c r="T280" i="7"/>
  <c r="R280" i="7"/>
  <c r="V280" i="7"/>
  <c r="T143" i="7"/>
  <c r="V143" i="7"/>
  <c r="R143" i="7"/>
  <c r="U143" i="7"/>
  <c r="S143" i="7"/>
  <c r="Q143" i="7"/>
  <c r="V203" i="7"/>
  <c r="R203" i="7"/>
  <c r="T203" i="7"/>
  <c r="Q203" i="7"/>
  <c r="U203" i="7"/>
  <c r="S203" i="7"/>
  <c r="V132" i="7"/>
  <c r="R132" i="7"/>
  <c r="T132" i="7"/>
  <c r="S132" i="7"/>
  <c r="Q132" i="7"/>
  <c r="U132" i="7"/>
  <c r="X265" i="7"/>
  <c r="K265" i="1"/>
  <c r="T336" i="7"/>
  <c r="V336" i="7"/>
  <c r="R336" i="7"/>
  <c r="S336" i="7"/>
  <c r="U336" i="7"/>
  <c r="Q336" i="7"/>
  <c r="V144" i="7"/>
  <c r="R144" i="7"/>
  <c r="T144" i="7"/>
  <c r="U144" i="7"/>
  <c r="S144" i="7"/>
  <c r="Q144" i="7"/>
  <c r="V162" i="7"/>
  <c r="R162" i="7"/>
  <c r="T162" i="7"/>
  <c r="U162" i="7"/>
  <c r="S162" i="7"/>
  <c r="Q162" i="7"/>
  <c r="T224" i="7"/>
  <c r="V224" i="7"/>
  <c r="R224" i="7"/>
  <c r="Q224" i="7"/>
  <c r="U224" i="7"/>
  <c r="S224" i="7"/>
  <c r="V38" i="7"/>
  <c r="R38" i="7"/>
  <c r="T38" i="7"/>
  <c r="Q38" i="7"/>
  <c r="U38" i="7"/>
  <c r="S38" i="7"/>
  <c r="S350" i="7"/>
  <c r="U350" i="7"/>
  <c r="Q350" i="7"/>
  <c r="V350" i="7"/>
  <c r="R350" i="7"/>
  <c r="T350" i="7"/>
  <c r="V311" i="7"/>
  <c r="R311" i="7"/>
  <c r="T311" i="7"/>
  <c r="S311" i="7"/>
  <c r="Q311" i="7"/>
  <c r="U311" i="7"/>
  <c r="V191" i="7"/>
  <c r="R191" i="7"/>
  <c r="T191" i="7"/>
  <c r="Q191" i="7"/>
  <c r="U191" i="7"/>
  <c r="S191" i="7"/>
  <c r="V187" i="7"/>
  <c r="R187" i="7"/>
  <c r="T187" i="7"/>
  <c r="Q187" i="7"/>
  <c r="U187" i="7"/>
  <c r="S187" i="7"/>
  <c r="T15" i="7"/>
  <c r="V15" i="7"/>
  <c r="R15" i="7"/>
  <c r="Q15" i="7"/>
  <c r="S15" i="7"/>
  <c r="U15" i="7"/>
  <c r="V313" i="7"/>
  <c r="R313" i="7"/>
  <c r="T313" i="7"/>
  <c r="S313" i="7"/>
  <c r="Q313" i="7"/>
  <c r="U313" i="7"/>
  <c r="T222" i="7"/>
  <c r="V222" i="7"/>
  <c r="R222" i="7"/>
  <c r="Q222" i="7"/>
  <c r="U222" i="7"/>
  <c r="S222" i="7"/>
  <c r="S248" i="7"/>
  <c r="V248" i="7"/>
  <c r="Q248" i="7"/>
  <c r="T248" i="7"/>
  <c r="U248" i="7"/>
  <c r="R248" i="7"/>
  <c r="T135" i="7"/>
  <c r="V135" i="7"/>
  <c r="R135" i="7"/>
  <c r="S135" i="7"/>
  <c r="Q135" i="7"/>
  <c r="U135" i="7"/>
  <c r="T131" i="7"/>
  <c r="V131" i="7"/>
  <c r="R131" i="7"/>
  <c r="S131" i="7"/>
  <c r="Q131" i="7"/>
  <c r="U131" i="7"/>
  <c r="U353" i="7"/>
  <c r="V353" i="7"/>
  <c r="Q353" i="7"/>
  <c r="S353" i="7"/>
  <c r="T353" i="7"/>
  <c r="R353" i="7"/>
  <c r="V317" i="7"/>
  <c r="R317" i="7"/>
  <c r="T317" i="7"/>
  <c r="S317" i="7"/>
  <c r="Q317" i="7"/>
  <c r="U317" i="7"/>
  <c r="U261" i="7"/>
  <c r="Q261" i="7"/>
  <c r="V261" i="7"/>
  <c r="S261" i="7"/>
  <c r="T261" i="7"/>
  <c r="R261" i="7"/>
  <c r="U370" i="7"/>
  <c r="Q370" i="7"/>
  <c r="S370" i="7"/>
  <c r="T370" i="7"/>
  <c r="V370" i="7"/>
  <c r="R370" i="7"/>
  <c r="V223" i="7"/>
  <c r="R223" i="7"/>
  <c r="T223" i="7"/>
  <c r="Q223" i="7"/>
  <c r="U223" i="7"/>
  <c r="S223" i="7"/>
  <c r="V160" i="7"/>
  <c r="R160" i="7"/>
  <c r="T160" i="7"/>
  <c r="U160" i="7"/>
  <c r="S160" i="7"/>
  <c r="Q160" i="7"/>
  <c r="T302" i="7"/>
  <c r="V302" i="7"/>
  <c r="R302" i="7"/>
  <c r="S302" i="7"/>
  <c r="U302" i="7"/>
  <c r="Q302" i="7"/>
  <c r="T178" i="7"/>
  <c r="V178" i="7"/>
  <c r="R178" i="7"/>
  <c r="Q178" i="7"/>
  <c r="U178" i="7"/>
  <c r="S178" i="7"/>
  <c r="V114" i="7"/>
  <c r="R114" i="7"/>
  <c r="T114" i="7"/>
  <c r="S114" i="7"/>
  <c r="U114" i="7"/>
  <c r="Q114" i="7"/>
  <c r="T334" i="7"/>
  <c r="V334" i="7"/>
  <c r="R334" i="7"/>
  <c r="S334" i="7"/>
  <c r="U334" i="7"/>
  <c r="Q334" i="7"/>
  <c r="V156" i="7"/>
  <c r="R156" i="7"/>
  <c r="T156" i="7"/>
  <c r="U156" i="7"/>
  <c r="S156" i="7"/>
  <c r="Q156" i="7"/>
  <c r="T206" i="7"/>
  <c r="V206" i="7"/>
  <c r="R206" i="7"/>
  <c r="Q206" i="7"/>
  <c r="U206" i="7"/>
  <c r="S206" i="7"/>
  <c r="V142" i="7"/>
  <c r="R142" i="7"/>
  <c r="T142" i="7"/>
  <c r="U142" i="7"/>
  <c r="S142" i="7"/>
  <c r="Q142" i="7"/>
  <c r="V307" i="7"/>
  <c r="R307" i="7"/>
  <c r="T307" i="7"/>
  <c r="S307" i="7"/>
  <c r="Q307" i="7"/>
  <c r="U307" i="7"/>
  <c r="S242" i="7"/>
  <c r="U242" i="7"/>
  <c r="R242" i="7"/>
  <c r="Q242" i="7"/>
  <c r="V242" i="7"/>
  <c r="T242" i="7"/>
  <c r="S254" i="7"/>
  <c r="R254" i="7"/>
  <c r="U254" i="7"/>
  <c r="T254" i="7"/>
  <c r="V254" i="7"/>
  <c r="Q254" i="7"/>
  <c r="T167" i="7"/>
  <c r="V167" i="7"/>
  <c r="R167" i="7"/>
  <c r="U167" i="7"/>
  <c r="S167" i="7"/>
  <c r="Q167" i="7"/>
  <c r="S256" i="7"/>
  <c r="V256" i="7"/>
  <c r="Q256" i="7"/>
  <c r="T256" i="7"/>
  <c r="U256" i="7"/>
  <c r="R256" i="7"/>
  <c r="S340" i="7"/>
  <c r="U340" i="7"/>
  <c r="Q340" i="7"/>
  <c r="R340" i="7"/>
  <c r="V340" i="7"/>
  <c r="T340" i="7"/>
  <c r="V227" i="7"/>
  <c r="R227" i="7"/>
  <c r="T227" i="7"/>
  <c r="Q227" i="7"/>
  <c r="U227" i="7"/>
  <c r="S227" i="7"/>
  <c r="T180" i="7"/>
  <c r="V180" i="7"/>
  <c r="R180" i="7"/>
  <c r="Q180" i="7"/>
  <c r="U180" i="7"/>
  <c r="S180" i="7"/>
  <c r="V116" i="7"/>
  <c r="R116" i="7"/>
  <c r="T116" i="7"/>
  <c r="S116" i="7"/>
  <c r="Q116" i="7"/>
  <c r="U116" i="7"/>
  <c r="V166" i="7"/>
  <c r="R166" i="7"/>
  <c r="T166" i="7"/>
  <c r="U166" i="7"/>
  <c r="S166" i="7"/>
  <c r="Q166" i="7"/>
  <c r="V102" i="7"/>
  <c r="R102" i="7"/>
  <c r="T102" i="7"/>
  <c r="S102" i="7"/>
  <c r="U102" i="7"/>
  <c r="Q102" i="7"/>
  <c r="X312" i="7"/>
  <c r="X210" i="7"/>
  <c r="K210" i="1"/>
  <c r="X193" i="7"/>
  <c r="K193" i="1"/>
  <c r="X281" i="7"/>
  <c r="K281" i="1"/>
  <c r="X133" i="7"/>
  <c r="K133" i="1"/>
  <c r="X252" i="7"/>
  <c r="K252" i="1"/>
  <c r="X83" i="7"/>
  <c r="K83" i="1"/>
  <c r="X324" i="7"/>
  <c r="X75" i="7"/>
  <c r="K75" i="1"/>
  <c r="X39" i="7"/>
  <c r="K39" i="1"/>
  <c r="X36" i="7"/>
  <c r="K36" i="1"/>
  <c r="X361" i="7"/>
  <c r="X71" i="7"/>
  <c r="K71" i="1"/>
  <c r="X327" i="7"/>
  <c r="X304" i="7"/>
  <c r="K304" i="1"/>
  <c r="X268" i="7"/>
  <c r="K268" i="1"/>
  <c r="X277" i="7"/>
  <c r="K277" i="1"/>
  <c r="X40" i="7"/>
  <c r="K40" i="1"/>
  <c r="X214" i="7"/>
  <c r="K214" i="1"/>
  <c r="X79" i="7"/>
  <c r="K79" i="1"/>
  <c r="X47" i="7"/>
  <c r="K47" i="1"/>
  <c r="X65" i="7"/>
  <c r="K65" i="1"/>
  <c r="X189" i="7"/>
  <c r="K189" i="1"/>
  <c r="X275" i="7"/>
  <c r="K275" i="1"/>
  <c r="X305" i="7"/>
  <c r="K305" i="1"/>
  <c r="X145" i="7"/>
  <c r="K145" i="1"/>
  <c r="X89" i="7"/>
  <c r="K89" i="1"/>
  <c r="X181" i="7"/>
  <c r="K181" i="1"/>
  <c r="X19" i="7"/>
  <c r="K19" i="1"/>
  <c r="X283" i="7"/>
  <c r="K283" i="1"/>
  <c r="X303" i="7"/>
  <c r="K303" i="1"/>
  <c r="X298" i="7"/>
  <c r="K298" i="1"/>
  <c r="X105" i="7"/>
  <c r="K105" i="1"/>
  <c r="X91" i="7"/>
  <c r="K91" i="1"/>
  <c r="X293" i="7"/>
  <c r="K293" i="1"/>
  <c r="X93" i="7"/>
  <c r="K93" i="1"/>
  <c r="X339" i="7"/>
  <c r="X48" i="7"/>
  <c r="K48" i="1"/>
  <c r="X141" i="7"/>
  <c r="K141" i="1"/>
  <c r="X355" i="7"/>
  <c r="X221" i="7"/>
  <c r="K221" i="1"/>
  <c r="X165" i="7"/>
  <c r="K165" i="1"/>
  <c r="X49" i="7"/>
  <c r="K49" i="1"/>
  <c r="X22" i="7"/>
  <c r="K22" i="1"/>
  <c r="X369" i="7"/>
  <c r="X53" i="7"/>
  <c r="K53" i="1"/>
  <c r="X121" i="7"/>
  <c r="K121" i="1"/>
  <c r="X21" i="7"/>
  <c r="K21" i="1"/>
  <c r="X349" i="7"/>
  <c r="X287" i="7"/>
  <c r="K287" i="1"/>
  <c r="X299" i="7"/>
  <c r="K299" i="1"/>
  <c r="X225" i="7"/>
  <c r="K225" i="1"/>
  <c r="X264" i="7"/>
  <c r="K264" i="1"/>
  <c r="X97" i="7"/>
  <c r="K97" i="1"/>
  <c r="X295" i="7"/>
  <c r="K295" i="1"/>
  <c r="X376" i="7"/>
  <c r="X320" i="7"/>
  <c r="X177" i="7"/>
  <c r="K177" i="1"/>
  <c r="X270" i="7"/>
  <c r="K270" i="1"/>
  <c r="X27" i="7"/>
  <c r="K27" i="1"/>
  <c r="X279" i="7"/>
  <c r="K279" i="1"/>
  <c r="X69" i="7"/>
  <c r="K69" i="1"/>
  <c r="X137" i="7"/>
  <c r="K137" i="1"/>
  <c r="X17" i="7"/>
  <c r="K17" i="1"/>
  <c r="X55" i="7"/>
  <c r="K55" i="1"/>
  <c r="X335" i="7"/>
  <c r="X233" i="7"/>
  <c r="K233" i="1"/>
  <c r="X309" i="7"/>
  <c r="X173" i="7"/>
  <c r="K173" i="1"/>
  <c r="X42" i="7"/>
  <c r="K42" i="1"/>
  <c r="X262" i="7"/>
  <c r="K262" i="1"/>
  <c r="X215" i="7"/>
  <c r="K215" i="1"/>
  <c r="X220" i="7"/>
  <c r="K220" i="1"/>
  <c r="X321" i="7"/>
  <c r="X371" i="7"/>
  <c r="X253" i="7"/>
  <c r="K253" i="1"/>
  <c r="AR253" i="1"/>
  <c r="X161" i="7"/>
  <c r="K161" i="1"/>
  <c r="X228" i="7"/>
  <c r="K228" i="1"/>
  <c r="X101" i="7"/>
  <c r="K101" i="1"/>
  <c r="X209" i="7"/>
  <c r="K209" i="1"/>
  <c r="X51" i="7"/>
  <c r="K51" i="1"/>
  <c r="X31" i="7"/>
  <c r="K31" i="1"/>
  <c r="X267" i="7"/>
  <c r="K267" i="1"/>
  <c r="X271" i="7"/>
  <c r="K271" i="1"/>
  <c r="X292" i="7"/>
  <c r="K292" i="1"/>
  <c r="X331" i="7"/>
  <c r="X185" i="7"/>
  <c r="K185" i="1"/>
  <c r="L185" i="1"/>
  <c r="X37" i="7"/>
  <c r="K37" i="1"/>
  <c r="X28" i="7"/>
  <c r="K28" i="1"/>
  <c r="X363" i="7"/>
  <c r="X357" i="7"/>
  <c r="X354" i="7"/>
  <c r="X308" i="7"/>
  <c r="X157" i="7"/>
  <c r="K157" i="1"/>
  <c r="X245" i="7"/>
  <c r="K245" i="1"/>
  <c r="X113" i="7"/>
  <c r="K113" i="1"/>
  <c r="X57" i="7"/>
  <c r="K57" i="1"/>
  <c r="X149" i="7"/>
  <c r="K149" i="1"/>
  <c r="X99" i="7"/>
  <c r="K99" i="1"/>
  <c r="X34" i="7"/>
  <c r="K34" i="1"/>
  <c r="X341" i="7"/>
  <c r="X201" i="7"/>
  <c r="K201" i="1"/>
  <c r="X236" i="7"/>
  <c r="K236" i="1"/>
  <c r="X59" i="7"/>
  <c r="K59" i="1"/>
  <c r="X33" i="7"/>
  <c r="K33" i="1"/>
  <c r="X32" i="7"/>
  <c r="K32" i="1"/>
  <c r="X61" i="7"/>
  <c r="K61" i="1"/>
  <c r="X347" i="7"/>
  <c r="X217" i="7"/>
  <c r="K217" i="1"/>
  <c r="X95" i="7"/>
  <c r="K95" i="1"/>
  <c r="X368" i="7"/>
  <c r="X362" i="7"/>
  <c r="X316" i="7"/>
  <c r="X244" i="7"/>
  <c r="K244" i="1"/>
  <c r="X109" i="7"/>
  <c r="K109" i="1"/>
  <c r="X291" i="7"/>
  <c r="K291" i="1"/>
  <c r="AM391" i="1"/>
  <c r="AT392" i="1"/>
  <c r="AT391" i="1"/>
  <c r="AM389" i="1"/>
  <c r="AM386" i="1"/>
  <c r="AM390" i="1"/>
  <c r="AM378" i="1"/>
  <c r="AP26" i="1"/>
  <c r="AQ26" i="1"/>
  <c r="AN26" i="1"/>
  <c r="AO26" i="1"/>
  <c r="AQ80" i="1"/>
  <c r="AN80" i="1"/>
  <c r="AP80" i="1"/>
  <c r="AO80" i="1"/>
  <c r="AQ98" i="1"/>
  <c r="AN98" i="1"/>
  <c r="AP98" i="1"/>
  <c r="AO98" i="1"/>
  <c r="AQ96" i="1"/>
  <c r="AN96" i="1"/>
  <c r="AP96" i="1"/>
  <c r="AO96" i="1"/>
  <c r="AQ92" i="1"/>
  <c r="AN92" i="1"/>
  <c r="AP92" i="1"/>
  <c r="AO92" i="1"/>
  <c r="AQ78" i="1"/>
  <c r="AN78" i="1"/>
  <c r="AP78" i="1"/>
  <c r="AO78" i="1"/>
  <c r="AQ70" i="1"/>
  <c r="AN70" i="1"/>
  <c r="AP70" i="1"/>
  <c r="AO70" i="1"/>
  <c r="AQ62" i="1"/>
  <c r="AN62" i="1"/>
  <c r="AP62" i="1"/>
  <c r="AO62" i="1"/>
  <c r="AO260" i="1"/>
  <c r="AP260" i="1"/>
  <c r="AQ260" i="1"/>
  <c r="AN260" i="1"/>
  <c r="AO269" i="1"/>
  <c r="AP269" i="1"/>
  <c r="AN269" i="1"/>
  <c r="AQ269" i="1"/>
  <c r="AQ90" i="1"/>
  <c r="AN90" i="1"/>
  <c r="AP90" i="1"/>
  <c r="AO90" i="1"/>
  <c r="AQ82" i="1"/>
  <c r="AN82" i="1"/>
  <c r="AP82" i="1"/>
  <c r="AO82" i="1"/>
  <c r="AP58" i="1"/>
  <c r="AQ58" i="1"/>
  <c r="AN58" i="1"/>
  <c r="AO58" i="1"/>
  <c r="AP50" i="1"/>
  <c r="AQ50" i="1"/>
  <c r="AN50" i="1"/>
  <c r="AO50" i="1"/>
  <c r="AP52" i="1"/>
  <c r="AQ52" i="1"/>
  <c r="AN52" i="1"/>
  <c r="AO52" i="1"/>
  <c r="AQ72" i="1"/>
  <c r="AO72" i="1"/>
  <c r="AP72" i="1"/>
  <c r="AN72" i="1"/>
  <c r="AQ73" i="1"/>
  <c r="AP73" i="1"/>
  <c r="AO73" i="1"/>
  <c r="AN73" i="1"/>
  <c r="AQ185" i="1"/>
  <c r="AN185" i="1"/>
  <c r="AO185" i="1"/>
  <c r="AP185" i="1"/>
  <c r="AQ76" i="1"/>
  <c r="AO76" i="1"/>
  <c r="AP76" i="1"/>
  <c r="AN76" i="1"/>
  <c r="AR289" i="1"/>
  <c r="AQ100" i="1"/>
  <c r="AN100" i="1"/>
  <c r="AP100" i="1"/>
  <c r="AO100" i="1"/>
  <c r="AQ66" i="1"/>
  <c r="AN66" i="1"/>
  <c r="AO66" i="1"/>
  <c r="AP66" i="1"/>
  <c r="AQ74" i="1"/>
  <c r="AN74" i="1"/>
  <c r="AO74" i="1"/>
  <c r="AP74" i="1"/>
  <c r="AQ68" i="1"/>
  <c r="AO68" i="1"/>
  <c r="AP68" i="1"/>
  <c r="AN68" i="1"/>
  <c r="AR26" i="1"/>
  <c r="AQ88" i="1"/>
  <c r="AN88" i="1"/>
  <c r="AP88" i="1"/>
  <c r="AO88" i="1"/>
  <c r="AQ84" i="1"/>
  <c r="AN84" i="1"/>
  <c r="AP84" i="1"/>
  <c r="AO84" i="1"/>
  <c r="AO266" i="1"/>
  <c r="AP266" i="1"/>
  <c r="AQ266" i="1"/>
  <c r="AN266" i="1"/>
  <c r="AP56" i="1"/>
  <c r="AQ56" i="1"/>
  <c r="AN56" i="1"/>
  <c r="AO56" i="1"/>
  <c r="AQ94" i="1"/>
  <c r="AN94" i="1"/>
  <c r="AP94" i="1"/>
  <c r="AO94" i="1"/>
  <c r="AQ64" i="1"/>
  <c r="AO64" i="1"/>
  <c r="AP64" i="1"/>
  <c r="AN64" i="1"/>
  <c r="AP54" i="1"/>
  <c r="AQ54" i="1"/>
  <c r="AN54" i="1"/>
  <c r="AO54" i="1"/>
  <c r="AO258" i="1"/>
  <c r="AP258" i="1"/>
  <c r="AQ258" i="1"/>
  <c r="AN258" i="1"/>
  <c r="AP60" i="1"/>
  <c r="AQ60" i="1"/>
  <c r="AN60" i="1"/>
  <c r="AO60" i="1"/>
  <c r="AQ297" i="1"/>
  <c r="AN297" i="1"/>
  <c r="AO297" i="1"/>
  <c r="AP297" i="1"/>
  <c r="AQ290" i="1"/>
  <c r="AN290" i="1"/>
  <c r="AO290" i="1"/>
  <c r="AP290" i="1"/>
  <c r="AQ289" i="1"/>
  <c r="AN289" i="1"/>
  <c r="AO289" i="1"/>
  <c r="AP289" i="1"/>
  <c r="AQ285" i="1"/>
  <c r="AN285" i="1"/>
  <c r="AO285" i="1"/>
  <c r="AP285" i="1"/>
  <c r="AQ282" i="1"/>
  <c r="AO282" i="1"/>
  <c r="AP282" i="1"/>
  <c r="AN282" i="1"/>
  <c r="AQ274" i="1"/>
  <c r="AN274" i="1"/>
  <c r="AO274" i="1"/>
  <c r="AP274" i="1"/>
  <c r="AP213" i="1"/>
  <c r="AN213" i="1"/>
  <c r="AQ213" i="1"/>
  <c r="AO213" i="1"/>
  <c r="L20" i="1"/>
  <c r="AR62" i="1"/>
  <c r="X370" i="7"/>
  <c r="X310" i="7"/>
  <c r="L236" i="1"/>
  <c r="AR236" i="1"/>
  <c r="L101" i="1"/>
  <c r="AR101" i="1"/>
  <c r="L215" i="1"/>
  <c r="AR215" i="1"/>
  <c r="L55" i="1"/>
  <c r="AR55" i="1"/>
  <c r="L221" i="1"/>
  <c r="AR221" i="1"/>
  <c r="L105" i="1"/>
  <c r="AR105" i="1"/>
  <c r="L305" i="1"/>
  <c r="AR305" i="1"/>
  <c r="L277" i="1"/>
  <c r="AR277" i="1"/>
  <c r="L133" i="1"/>
  <c r="AR133" i="1"/>
  <c r="L241" i="1"/>
  <c r="AR241" i="1"/>
  <c r="L129" i="1"/>
  <c r="AR129" i="1"/>
  <c r="L12" i="1"/>
  <c r="AR12" i="1"/>
  <c r="L11" i="1"/>
  <c r="AR11" i="1"/>
  <c r="L205" i="1"/>
  <c r="AR205" i="1"/>
  <c r="L95" i="1"/>
  <c r="AR95" i="1"/>
  <c r="L32" i="1"/>
  <c r="AR32" i="1"/>
  <c r="L149" i="1"/>
  <c r="AR149" i="1"/>
  <c r="L228" i="1"/>
  <c r="AR228" i="1"/>
  <c r="L262" i="1"/>
  <c r="AR262" i="1"/>
  <c r="L17" i="1"/>
  <c r="AR17" i="1"/>
  <c r="L21" i="1"/>
  <c r="AR21" i="1"/>
  <c r="L298" i="1"/>
  <c r="AR298" i="1"/>
  <c r="L275" i="1"/>
  <c r="AR275" i="1"/>
  <c r="L268" i="1"/>
  <c r="AR268" i="1"/>
  <c r="L281" i="1"/>
  <c r="AR281" i="1"/>
  <c r="L229" i="1"/>
  <c r="AR229" i="1"/>
  <c r="L18" i="1"/>
  <c r="AR18" i="1"/>
  <c r="L23" i="1"/>
  <c r="AR23" i="1"/>
  <c r="L24" i="1"/>
  <c r="AR24" i="1"/>
  <c r="L217" i="1"/>
  <c r="AR217" i="1"/>
  <c r="L33" i="1"/>
  <c r="AR33" i="1"/>
  <c r="L57" i="1"/>
  <c r="AR57" i="1"/>
  <c r="L28" i="1"/>
  <c r="AR28" i="1"/>
  <c r="L292" i="1"/>
  <c r="AR292" i="1"/>
  <c r="L51" i="1"/>
  <c r="AR51" i="1"/>
  <c r="L161" i="1"/>
  <c r="AR161" i="1"/>
  <c r="L233" i="1"/>
  <c r="AR233" i="1"/>
  <c r="L137" i="1"/>
  <c r="AR137" i="1"/>
  <c r="L270" i="1"/>
  <c r="AR270" i="1"/>
  <c r="L295" i="1"/>
  <c r="AR295" i="1"/>
  <c r="L299" i="1"/>
  <c r="AR299" i="1"/>
  <c r="L121" i="1"/>
  <c r="AR121" i="1"/>
  <c r="L49" i="1"/>
  <c r="AR49" i="1"/>
  <c r="L141" i="1"/>
  <c r="AR141" i="1"/>
  <c r="L293" i="1"/>
  <c r="AR293" i="1"/>
  <c r="L303" i="1"/>
  <c r="AR303" i="1"/>
  <c r="L89" i="1"/>
  <c r="AR89" i="1"/>
  <c r="L189" i="1"/>
  <c r="AR187" i="1"/>
  <c r="L214" i="1"/>
  <c r="AR214" i="1"/>
  <c r="L304" i="1"/>
  <c r="AR304" i="1"/>
  <c r="L36" i="1"/>
  <c r="AR36" i="1"/>
  <c r="L83" i="1"/>
  <c r="AR83" i="1"/>
  <c r="L193" i="1"/>
  <c r="AR193" i="1"/>
  <c r="L265" i="1"/>
  <c r="AR265" i="1"/>
  <c r="X163" i="7"/>
  <c r="K163" i="1"/>
  <c r="X239" i="7"/>
  <c r="K239" i="1"/>
  <c r="X360" i="7"/>
  <c r="X231" i="7"/>
  <c r="K231" i="1"/>
  <c r="X314" i="7"/>
  <c r="L87" i="1"/>
  <c r="AR87" i="1"/>
  <c r="L81" i="1"/>
  <c r="AR81" i="1"/>
  <c r="L77" i="1"/>
  <c r="AR77" i="1"/>
  <c r="L169" i="1"/>
  <c r="AR169" i="1"/>
  <c r="L153" i="1"/>
  <c r="AR153" i="1"/>
  <c r="L30" i="1"/>
  <c r="AR30" i="1"/>
  <c r="L35" i="1"/>
  <c r="AR35" i="1"/>
  <c r="L117" i="1"/>
  <c r="AR117" i="1"/>
  <c r="L125" i="1"/>
  <c r="AR125" i="1"/>
  <c r="L109" i="1"/>
  <c r="AR109" i="1"/>
  <c r="L61" i="1"/>
  <c r="AR61" i="1"/>
  <c r="L99" i="1"/>
  <c r="AR99" i="1"/>
  <c r="L245" i="1"/>
  <c r="AR245" i="1"/>
  <c r="L267" i="1"/>
  <c r="AR267" i="1"/>
  <c r="L173" i="1"/>
  <c r="AR173" i="1"/>
  <c r="L279" i="1"/>
  <c r="AR279" i="1"/>
  <c r="L264" i="1"/>
  <c r="AR264" i="1"/>
  <c r="L19" i="1"/>
  <c r="AR19" i="1"/>
  <c r="L47" i="1"/>
  <c r="AR47" i="1"/>
  <c r="L71" i="1"/>
  <c r="AR71" i="1"/>
  <c r="L75" i="1"/>
  <c r="AR75" i="1"/>
  <c r="L85" i="1"/>
  <c r="AR85" i="1"/>
  <c r="L216" i="1"/>
  <c r="AR216" i="1"/>
  <c r="L63" i="1"/>
  <c r="AR63" i="1"/>
  <c r="L276" i="1"/>
  <c r="AR276" i="1"/>
  <c r="L244" i="1"/>
  <c r="AR244" i="1"/>
  <c r="L201" i="1"/>
  <c r="AR201" i="1"/>
  <c r="L157" i="1"/>
  <c r="AR157" i="1"/>
  <c r="L31" i="1"/>
  <c r="AR31" i="1"/>
  <c r="L27" i="1"/>
  <c r="AR27" i="1"/>
  <c r="L225" i="1"/>
  <c r="AR225" i="1"/>
  <c r="L22" i="1"/>
  <c r="AR22" i="1"/>
  <c r="L93" i="1"/>
  <c r="AR93" i="1"/>
  <c r="L181" i="1"/>
  <c r="AR181" i="1"/>
  <c r="L79" i="1"/>
  <c r="AR79" i="1"/>
  <c r="L301" i="1"/>
  <c r="AR301" i="1"/>
  <c r="L25" i="1"/>
  <c r="AR25" i="1"/>
  <c r="L67" i="1"/>
  <c r="AR67" i="1"/>
  <c r="L273" i="1"/>
  <c r="AR273" i="1"/>
  <c r="L29" i="1"/>
  <c r="AR29" i="1"/>
  <c r="L291" i="1"/>
  <c r="AR291" i="1"/>
  <c r="L59" i="1"/>
  <c r="AR59" i="1"/>
  <c r="L34" i="1"/>
  <c r="AR34" i="1"/>
  <c r="L113" i="1"/>
  <c r="AR113" i="1"/>
  <c r="L37" i="1"/>
  <c r="AR37" i="1"/>
  <c r="L271" i="1"/>
  <c r="AR271" i="1"/>
  <c r="L209" i="1"/>
  <c r="AR209" i="1"/>
  <c r="L253" i="1"/>
  <c r="AR254" i="1"/>
  <c r="L220" i="1"/>
  <c r="AR220" i="1"/>
  <c r="L42" i="1"/>
  <c r="AR42" i="1"/>
  <c r="L69" i="1"/>
  <c r="AR69" i="1"/>
  <c r="L177" i="1"/>
  <c r="AR177" i="1"/>
  <c r="L97" i="1"/>
  <c r="AR97" i="1"/>
  <c r="L287" i="1"/>
  <c r="AR287" i="1"/>
  <c r="L53" i="1"/>
  <c r="AR53" i="1"/>
  <c r="L165" i="1"/>
  <c r="AR165" i="1"/>
  <c r="L48" i="1"/>
  <c r="AR48" i="1"/>
  <c r="L91" i="1"/>
  <c r="AR91" i="1"/>
  <c r="L283" i="1"/>
  <c r="AR283" i="1"/>
  <c r="L145" i="1"/>
  <c r="AR145" i="1"/>
  <c r="L65" i="1"/>
  <c r="AR65" i="1"/>
  <c r="L40" i="1"/>
  <c r="AR40" i="1"/>
  <c r="L39" i="1"/>
  <c r="AR39" i="1"/>
  <c r="L252" i="1"/>
  <c r="AR252" i="1"/>
  <c r="L210" i="1"/>
  <c r="AR210" i="1"/>
  <c r="X203" i="7"/>
  <c r="K203" i="1"/>
  <c r="X372" i="7"/>
  <c r="X123" i="7"/>
  <c r="K123" i="1"/>
  <c r="X115" i="7"/>
  <c r="K115" i="1"/>
  <c r="L284" i="1"/>
  <c r="AR284" i="1"/>
  <c r="L197" i="1"/>
  <c r="AR197" i="1"/>
  <c r="L249" i="1"/>
  <c r="AR249" i="1"/>
  <c r="L44" i="1"/>
  <c r="AR44" i="1"/>
  <c r="L208" i="1"/>
  <c r="AR208" i="1"/>
  <c r="L41" i="1"/>
  <c r="AR41" i="1"/>
  <c r="L237" i="1"/>
  <c r="AR237" i="1"/>
  <c r="X86" i="7"/>
  <c r="K86" i="1"/>
  <c r="X356" i="7"/>
  <c r="X46" i="7"/>
  <c r="K46" i="1"/>
  <c r="X318" i="7"/>
  <c r="X300" i="7"/>
  <c r="K300" i="1"/>
  <c r="X257" i="7"/>
  <c r="K257" i="1"/>
  <c r="L257" i="1"/>
  <c r="X166" i="7"/>
  <c r="K166" i="1"/>
  <c r="X364" i="7"/>
  <c r="X180" i="7"/>
  <c r="K180" i="1"/>
  <c r="X13" i="7"/>
  <c r="K13" i="1"/>
  <c r="X286" i="7"/>
  <c r="K286" i="1"/>
  <c r="X119" i="7"/>
  <c r="K119" i="1"/>
  <c r="X211" i="7"/>
  <c r="K211" i="1"/>
  <c r="X154" i="7"/>
  <c r="K154" i="1"/>
  <c r="X16" i="7"/>
  <c r="K16" i="1"/>
  <c r="X158" i="7"/>
  <c r="K158" i="1"/>
  <c r="X202" i="7"/>
  <c r="K202" i="1"/>
  <c r="X330" i="7"/>
  <c r="X124" i="7"/>
  <c r="K124" i="1"/>
  <c r="X235" i="7"/>
  <c r="K235" i="1"/>
  <c r="X146" i="7"/>
  <c r="K146" i="1"/>
  <c r="X111" i="7"/>
  <c r="K111" i="1"/>
  <c r="X182" i="7"/>
  <c r="K182" i="1"/>
  <c r="X243" i="7"/>
  <c r="K243" i="1"/>
  <c r="X195" i="7"/>
  <c r="K195" i="1"/>
  <c r="X187" i="7"/>
  <c r="K187" i="1"/>
  <c r="X311" i="7"/>
  <c r="X147" i="7"/>
  <c r="K147" i="1"/>
  <c r="X212" i="7"/>
  <c r="K212" i="1"/>
  <c r="X254" i="7"/>
  <c r="K254" i="1"/>
  <c r="X315" i="7"/>
  <c r="X358" i="7"/>
  <c r="X338" i="7"/>
  <c r="X230" i="7"/>
  <c r="K230" i="1"/>
  <c r="X14" i="7"/>
  <c r="K14" i="1"/>
  <c r="X122" i="7"/>
  <c r="K122" i="1"/>
  <c r="X172" i="7"/>
  <c r="K172" i="1"/>
  <c r="X130" i="7"/>
  <c r="K130" i="1"/>
  <c r="X340" i="7"/>
  <c r="X106" i="7"/>
  <c r="K106" i="1"/>
  <c r="X302" i="7"/>
  <c r="K302" i="1"/>
  <c r="X223" i="7"/>
  <c r="K223" i="1"/>
  <c r="X175" i="7"/>
  <c r="K175" i="1"/>
  <c r="X150" i="7"/>
  <c r="K150" i="1"/>
  <c r="X131" i="7"/>
  <c r="K131" i="1"/>
  <c r="X248" i="7"/>
  <c r="K248" i="1"/>
  <c r="X294" i="7"/>
  <c r="K294" i="1"/>
  <c r="X38" i="7"/>
  <c r="K38" i="1"/>
  <c r="X224" i="7"/>
  <c r="K224" i="1"/>
  <c r="X226" i="7"/>
  <c r="K226" i="1"/>
  <c r="X116" i="7"/>
  <c r="K116" i="1"/>
  <c r="X227" i="7"/>
  <c r="K227" i="1"/>
  <c r="X103" i="7"/>
  <c r="K103" i="1"/>
  <c r="X261" i="7"/>
  <c r="K261" i="1"/>
  <c r="X144" i="7"/>
  <c r="K144" i="1"/>
  <c r="X132" i="7"/>
  <c r="K132" i="1"/>
  <c r="X143" i="7"/>
  <c r="K143" i="1"/>
  <c r="X218" i="7"/>
  <c r="K218" i="1"/>
  <c r="X263" i="7"/>
  <c r="K263" i="1"/>
  <c r="X322" i="7"/>
  <c r="X138" i="7"/>
  <c r="K138" i="1"/>
  <c r="X155" i="7"/>
  <c r="K155" i="1"/>
  <c r="X348" i="7"/>
  <c r="X171" i="7"/>
  <c r="K171" i="1"/>
  <c r="X118" i="7"/>
  <c r="K118" i="1"/>
  <c r="X148" i="7"/>
  <c r="K148" i="1"/>
  <c r="X234" i="7"/>
  <c r="K234" i="1"/>
  <c r="X168" i="7"/>
  <c r="K168" i="1"/>
  <c r="X15" i="7"/>
  <c r="K15" i="1"/>
  <c r="X272" i="7"/>
  <c r="K272" i="1"/>
  <c r="X108" i="7"/>
  <c r="K108" i="1"/>
  <c r="X219" i="7"/>
  <c r="K219" i="1"/>
  <c r="X176" i="7"/>
  <c r="K176" i="1"/>
  <c r="X43" i="7"/>
  <c r="K43" i="1"/>
  <c r="X139" i="7"/>
  <c r="K139" i="1"/>
  <c r="X344" i="7"/>
  <c r="X259" i="7"/>
  <c r="K259" i="1"/>
  <c r="X334" i="7"/>
  <c r="X278" i="7"/>
  <c r="K278" i="1"/>
  <c r="X178" i="7"/>
  <c r="K178" i="1"/>
  <c r="X107" i="7"/>
  <c r="K107" i="1"/>
  <c r="X127" i="7"/>
  <c r="K127" i="1"/>
  <c r="X246" i="7"/>
  <c r="K246" i="1"/>
  <c r="X151" i="7"/>
  <c r="K151" i="1"/>
  <c r="X238" i="7"/>
  <c r="K238" i="1"/>
  <c r="X206" i="7"/>
  <c r="K206" i="1"/>
  <c r="X352" i="7"/>
  <c r="X317" i="7"/>
  <c r="X200" i="7"/>
  <c r="K200" i="1"/>
  <c r="X204" i="7"/>
  <c r="K204" i="1"/>
  <c r="X162" i="7"/>
  <c r="K162" i="1"/>
  <c r="X326" i="7"/>
  <c r="X184" i="7"/>
  <c r="K184" i="1"/>
  <c r="L184" i="1"/>
  <c r="X240" i="7"/>
  <c r="K240" i="1"/>
  <c r="X192" i="7"/>
  <c r="K192" i="1"/>
  <c r="AR190" i="1"/>
  <c r="X198" i="7"/>
  <c r="K198" i="1"/>
  <c r="X256" i="7"/>
  <c r="K256" i="1"/>
  <c r="X307" i="7"/>
  <c r="X174" i="7"/>
  <c r="K174" i="1"/>
  <c r="X104" i="7"/>
  <c r="K104" i="1"/>
  <c r="X190" i="7"/>
  <c r="K190" i="1"/>
  <c r="AR188" i="1"/>
  <c r="X350" i="7"/>
  <c r="X112" i="7"/>
  <c r="K112" i="1"/>
  <c r="X152" i="7"/>
  <c r="K152" i="1"/>
  <c r="X232" i="7"/>
  <c r="K232" i="1"/>
  <c r="X156" i="7"/>
  <c r="K156" i="1"/>
  <c r="X114" i="7"/>
  <c r="K114" i="1"/>
  <c r="X102" i="7"/>
  <c r="K102" i="1"/>
  <c r="X329" i="7"/>
  <c r="X142" i="7"/>
  <c r="K142" i="1"/>
  <c r="X337" i="7"/>
  <c r="X323" i="7"/>
  <c r="X136" i="7"/>
  <c r="K136" i="1"/>
  <c r="X140" i="7"/>
  <c r="K140" i="1"/>
  <c r="X251" i="7"/>
  <c r="K251" i="1"/>
  <c r="X280" i="7"/>
  <c r="K280" i="1"/>
  <c r="X120" i="7"/>
  <c r="K120" i="1"/>
  <c r="X247" i="7"/>
  <c r="K247" i="1"/>
  <c r="X159" i="7"/>
  <c r="K159" i="1"/>
  <c r="X188" i="7"/>
  <c r="K188" i="1"/>
  <c r="X179" i="7"/>
  <c r="K179" i="1"/>
  <c r="X128" i="7"/>
  <c r="K128" i="1"/>
  <c r="X255" i="7"/>
  <c r="K255" i="1"/>
  <c r="X45" i="7"/>
  <c r="K45" i="1"/>
  <c r="X196" i="7"/>
  <c r="K196" i="1"/>
  <c r="X306" i="7"/>
  <c r="X199" i="7"/>
  <c r="K199" i="1"/>
  <c r="X346" i="7"/>
  <c r="X191" i="7"/>
  <c r="K191" i="1"/>
  <c r="AR189" i="1"/>
  <c r="X332" i="7"/>
  <c r="X134" i="7"/>
  <c r="K134" i="1"/>
  <c r="X167" i="7"/>
  <c r="K167" i="1"/>
  <c r="X242" i="7"/>
  <c r="K242" i="1"/>
  <c r="X110" i="7"/>
  <c r="K110" i="1"/>
  <c r="X183" i="7"/>
  <c r="K183" i="1"/>
  <c r="X345" i="7"/>
  <c r="X250" i="7"/>
  <c r="K250" i="1"/>
  <c r="X353" i="7"/>
  <c r="X186" i="7"/>
  <c r="K186" i="1"/>
  <c r="X313" i="7"/>
  <c r="X126" i="7"/>
  <c r="K126" i="1"/>
  <c r="X194" i="7"/>
  <c r="K194" i="1"/>
  <c r="X319" i="7"/>
  <c r="X296" i="7"/>
  <c r="K296" i="1"/>
  <c r="X207" i="7"/>
  <c r="K207" i="1"/>
  <c r="X170" i="7"/>
  <c r="K170" i="1"/>
  <c r="X160" i="7"/>
  <c r="K160" i="1"/>
  <c r="X164" i="7"/>
  <c r="K164" i="1"/>
  <c r="X342" i="7"/>
  <c r="X135" i="7"/>
  <c r="K135" i="1"/>
  <c r="X222" i="7"/>
  <c r="K222" i="1"/>
  <c r="X328" i="7"/>
  <c r="X288" i="7"/>
  <c r="K288" i="1"/>
  <c r="X336" i="7"/>
  <c r="AQ184" i="1"/>
  <c r="AN184" i="1"/>
  <c r="AP184" i="1"/>
  <c r="AO184" i="1"/>
  <c r="AP44" i="1"/>
  <c r="AQ44" i="1"/>
  <c r="AN44" i="1"/>
  <c r="AO44" i="1"/>
  <c r="AN197" i="1"/>
  <c r="AP197" i="1"/>
  <c r="AQ197" i="1"/>
  <c r="AO197" i="1"/>
  <c r="AP39" i="1"/>
  <c r="AQ39" i="1"/>
  <c r="AO39" i="1"/>
  <c r="AN39" i="1"/>
  <c r="AQ65" i="1"/>
  <c r="AP65" i="1"/>
  <c r="AO65" i="1"/>
  <c r="AN65" i="1"/>
  <c r="AP48" i="1"/>
  <c r="AQ48" i="1"/>
  <c r="AN48" i="1"/>
  <c r="AO48" i="1"/>
  <c r="AP53" i="1"/>
  <c r="AQ53" i="1"/>
  <c r="AN53" i="1"/>
  <c r="AO53" i="1"/>
  <c r="AQ97" i="1"/>
  <c r="AN97" i="1"/>
  <c r="AO97" i="1"/>
  <c r="AP97" i="1"/>
  <c r="AQ69" i="1"/>
  <c r="AP69" i="1"/>
  <c r="AN69" i="1"/>
  <c r="AO69" i="1"/>
  <c r="AP37" i="1"/>
  <c r="AQ37" i="1"/>
  <c r="AN37" i="1"/>
  <c r="AO37" i="1"/>
  <c r="AP34" i="1"/>
  <c r="AQ34" i="1"/>
  <c r="AN34" i="1"/>
  <c r="AO34" i="1"/>
  <c r="AP25" i="1"/>
  <c r="AQ25" i="1"/>
  <c r="AN25" i="1"/>
  <c r="AO25" i="1"/>
  <c r="AQ79" i="1"/>
  <c r="AN79" i="1"/>
  <c r="AO79" i="1"/>
  <c r="AP79" i="1"/>
  <c r="AQ93" i="1"/>
  <c r="AN93" i="1"/>
  <c r="AO93" i="1"/>
  <c r="AP93" i="1"/>
  <c r="AP31" i="1"/>
  <c r="AQ31" i="1"/>
  <c r="AO31" i="1"/>
  <c r="AN31" i="1"/>
  <c r="AQ75" i="1"/>
  <c r="AN75" i="1"/>
  <c r="AO75" i="1"/>
  <c r="AP75" i="1"/>
  <c r="AP47" i="1"/>
  <c r="AQ47" i="1"/>
  <c r="AO47" i="1"/>
  <c r="AN47" i="1"/>
  <c r="AO264" i="1"/>
  <c r="AP264" i="1"/>
  <c r="AQ264" i="1"/>
  <c r="AN264" i="1"/>
  <c r="AQ173" i="1"/>
  <c r="AN173" i="1"/>
  <c r="AO173" i="1"/>
  <c r="AP173" i="1"/>
  <c r="AQ61" i="1"/>
  <c r="AP61" i="1"/>
  <c r="AN61" i="1"/>
  <c r="AO61" i="1"/>
  <c r="AQ125" i="1"/>
  <c r="AN125" i="1"/>
  <c r="AO125" i="1"/>
  <c r="AP125" i="1"/>
  <c r="AP35" i="1"/>
  <c r="AQ35" i="1"/>
  <c r="AO35" i="1"/>
  <c r="AN35" i="1"/>
  <c r="AQ153" i="1"/>
  <c r="AN153" i="1"/>
  <c r="AO153" i="1"/>
  <c r="AP153" i="1"/>
  <c r="AQ77" i="1"/>
  <c r="AP77" i="1"/>
  <c r="AN77" i="1"/>
  <c r="AO77" i="1"/>
  <c r="AQ87" i="1"/>
  <c r="AN87" i="1"/>
  <c r="AO87" i="1"/>
  <c r="AP87" i="1"/>
  <c r="AP36" i="1"/>
  <c r="AQ36" i="1"/>
  <c r="AN36" i="1"/>
  <c r="AO36" i="1"/>
  <c r="AQ89" i="1"/>
  <c r="AN89" i="1"/>
  <c r="AO89" i="1"/>
  <c r="AP89" i="1"/>
  <c r="AP49" i="1"/>
  <c r="AQ49" i="1"/>
  <c r="AN49" i="1"/>
  <c r="AO49" i="1"/>
  <c r="AO270" i="1"/>
  <c r="AP270" i="1"/>
  <c r="AQ270" i="1"/>
  <c r="AN270" i="1"/>
  <c r="AP51" i="1"/>
  <c r="AQ51" i="1"/>
  <c r="AO51" i="1"/>
  <c r="AN51" i="1"/>
  <c r="AP28" i="1"/>
  <c r="AQ28" i="1"/>
  <c r="AN28" i="1"/>
  <c r="AO28" i="1"/>
  <c r="AP33" i="1"/>
  <c r="AQ33" i="1"/>
  <c r="AN33" i="1"/>
  <c r="AO33" i="1"/>
  <c r="AP24" i="1"/>
  <c r="AQ24" i="1"/>
  <c r="AN24" i="1"/>
  <c r="AO24" i="1"/>
  <c r="AN18" i="1"/>
  <c r="AP18" i="1"/>
  <c r="AQ18" i="1"/>
  <c r="AO18" i="1"/>
  <c r="AP21" i="1"/>
  <c r="AQ21" i="1"/>
  <c r="AN21" i="1"/>
  <c r="AO21" i="1"/>
  <c r="AO262" i="1"/>
  <c r="AP262" i="1"/>
  <c r="AQ262" i="1"/>
  <c r="AN262" i="1"/>
  <c r="AQ149" i="1"/>
  <c r="AN149" i="1"/>
  <c r="AO149" i="1"/>
  <c r="AP149" i="1"/>
  <c r="AQ95" i="1"/>
  <c r="AN95" i="1"/>
  <c r="AO95" i="1"/>
  <c r="AP95" i="1"/>
  <c r="AP11" i="1"/>
  <c r="AO11" i="1"/>
  <c r="AQ11" i="1"/>
  <c r="AN11" i="1"/>
  <c r="AQ129" i="1"/>
  <c r="AN129" i="1"/>
  <c r="AO129" i="1"/>
  <c r="AP129" i="1"/>
  <c r="AQ133" i="1"/>
  <c r="AN133" i="1"/>
  <c r="AO133" i="1"/>
  <c r="AP133" i="1"/>
  <c r="AP20" i="1"/>
  <c r="AQ20" i="1"/>
  <c r="AN20" i="1"/>
  <c r="AO20" i="1"/>
  <c r="AP41" i="1"/>
  <c r="AQ41" i="1"/>
  <c r="AN41" i="1"/>
  <c r="AO41" i="1"/>
  <c r="AP40" i="1"/>
  <c r="AQ40" i="1"/>
  <c r="AN40" i="1"/>
  <c r="AO40" i="1"/>
  <c r="AQ145" i="1"/>
  <c r="AN145" i="1"/>
  <c r="AO145" i="1"/>
  <c r="AP145" i="1"/>
  <c r="AQ91" i="1"/>
  <c r="AN91" i="1"/>
  <c r="AO91" i="1"/>
  <c r="AP91" i="1"/>
  <c r="AQ165" i="1"/>
  <c r="AN165" i="1"/>
  <c r="AO165" i="1"/>
  <c r="AP165" i="1"/>
  <c r="AQ177" i="1"/>
  <c r="AN177" i="1"/>
  <c r="AO177" i="1"/>
  <c r="AP177" i="1"/>
  <c r="AP42" i="1"/>
  <c r="AQ42" i="1"/>
  <c r="AN42" i="1"/>
  <c r="AO42" i="1"/>
  <c r="AO271" i="1"/>
  <c r="AP271" i="1"/>
  <c r="AN271" i="1"/>
  <c r="AQ271" i="1"/>
  <c r="AQ113" i="1"/>
  <c r="AN113" i="1"/>
  <c r="AO113" i="1"/>
  <c r="AP113" i="1"/>
  <c r="AP59" i="1"/>
  <c r="AQ59" i="1"/>
  <c r="AO59" i="1"/>
  <c r="AN59" i="1"/>
  <c r="AP29" i="1"/>
  <c r="AQ29" i="1"/>
  <c r="AN29" i="1"/>
  <c r="AO29" i="1"/>
  <c r="AQ67" i="1"/>
  <c r="AN67" i="1"/>
  <c r="AO67" i="1"/>
  <c r="AP67" i="1"/>
  <c r="AQ181" i="1"/>
  <c r="AN181" i="1"/>
  <c r="AO181" i="1"/>
  <c r="AP181" i="1"/>
  <c r="AP22" i="1"/>
  <c r="AQ22" i="1"/>
  <c r="AN22" i="1"/>
  <c r="AO22" i="1"/>
  <c r="AP27" i="1"/>
  <c r="AQ27" i="1"/>
  <c r="AO27" i="1"/>
  <c r="AN27" i="1"/>
  <c r="AQ157" i="1"/>
  <c r="AN157" i="1"/>
  <c r="AO157" i="1"/>
  <c r="AP157" i="1"/>
  <c r="AQ63" i="1"/>
  <c r="AN63" i="1"/>
  <c r="AO63" i="1"/>
  <c r="AP63" i="1"/>
  <c r="AQ85" i="1"/>
  <c r="AN85" i="1"/>
  <c r="AO85" i="1"/>
  <c r="AP85" i="1"/>
  <c r="AQ71" i="1"/>
  <c r="AN71" i="1"/>
  <c r="AO71" i="1"/>
  <c r="AP71" i="1"/>
  <c r="AP19" i="1"/>
  <c r="AQ19" i="1"/>
  <c r="AO19" i="1"/>
  <c r="AN19" i="1"/>
  <c r="AO267" i="1"/>
  <c r="AP267" i="1"/>
  <c r="AN267" i="1"/>
  <c r="AQ267" i="1"/>
  <c r="AQ99" i="1"/>
  <c r="AN99" i="1"/>
  <c r="AO99" i="1"/>
  <c r="AP99" i="1"/>
  <c r="AQ109" i="1"/>
  <c r="AN109" i="1"/>
  <c r="AO109" i="1"/>
  <c r="AP109" i="1"/>
  <c r="AQ117" i="1"/>
  <c r="AN117" i="1"/>
  <c r="AO117" i="1"/>
  <c r="AP117" i="1"/>
  <c r="AP30" i="1"/>
  <c r="AQ30" i="1"/>
  <c r="AN30" i="1"/>
  <c r="AO30" i="1"/>
  <c r="AQ169" i="1"/>
  <c r="AN169" i="1"/>
  <c r="AO169" i="1"/>
  <c r="AP169" i="1"/>
  <c r="AQ81" i="1"/>
  <c r="AN81" i="1"/>
  <c r="AO81" i="1"/>
  <c r="AP81" i="1"/>
  <c r="AO257" i="1"/>
  <c r="AP257" i="1"/>
  <c r="AN257" i="1"/>
  <c r="AQ257" i="1"/>
  <c r="AO265" i="1"/>
  <c r="AP265" i="1"/>
  <c r="AN265" i="1"/>
  <c r="AQ265" i="1"/>
  <c r="AQ83" i="1"/>
  <c r="AN83" i="1"/>
  <c r="AO83" i="1"/>
  <c r="AP83" i="1"/>
  <c r="AQ189" i="1"/>
  <c r="AN189" i="1"/>
  <c r="AP189" i="1"/>
  <c r="AO189" i="1"/>
  <c r="AQ141" i="1"/>
  <c r="AN141" i="1"/>
  <c r="AO141" i="1"/>
  <c r="AP141" i="1"/>
  <c r="AQ121" i="1"/>
  <c r="AN121" i="1"/>
  <c r="AO121" i="1"/>
  <c r="AP121" i="1"/>
  <c r="AQ137" i="1"/>
  <c r="AN137" i="1"/>
  <c r="AO137" i="1"/>
  <c r="AP137" i="1"/>
  <c r="AQ161" i="1"/>
  <c r="AN161" i="1"/>
  <c r="AO161" i="1"/>
  <c r="AP161" i="1"/>
  <c r="AP57" i="1"/>
  <c r="AQ57" i="1"/>
  <c r="AN57" i="1"/>
  <c r="AO57" i="1"/>
  <c r="AP23" i="1"/>
  <c r="AQ23" i="1"/>
  <c r="AO23" i="1"/>
  <c r="AN23" i="1"/>
  <c r="AO268" i="1"/>
  <c r="AP268" i="1"/>
  <c r="AQ268" i="1"/>
  <c r="AN268" i="1"/>
  <c r="AN17" i="1"/>
  <c r="AO17" i="1"/>
  <c r="AP17" i="1"/>
  <c r="AQ17" i="1"/>
  <c r="AP32" i="1"/>
  <c r="AQ32" i="1"/>
  <c r="AN32" i="1"/>
  <c r="AO32" i="1"/>
  <c r="AN12" i="1"/>
  <c r="AO12" i="1"/>
  <c r="AQ12" i="1"/>
  <c r="AP12" i="1"/>
  <c r="AQ105" i="1"/>
  <c r="AN105" i="1"/>
  <c r="AO105" i="1"/>
  <c r="AP105" i="1"/>
  <c r="AP55" i="1"/>
  <c r="AQ55" i="1"/>
  <c r="AO55" i="1"/>
  <c r="AN55" i="1"/>
  <c r="AQ101" i="1"/>
  <c r="AN101" i="1"/>
  <c r="AO101" i="1"/>
  <c r="AP101" i="1"/>
  <c r="AQ295" i="1"/>
  <c r="AN295" i="1"/>
  <c r="AO295" i="1"/>
  <c r="AP295" i="1"/>
  <c r="AQ292" i="1"/>
  <c r="AN292" i="1"/>
  <c r="AO292" i="1"/>
  <c r="AP292" i="1"/>
  <c r="AQ298" i="1"/>
  <c r="AN298" i="1"/>
  <c r="AO298" i="1"/>
  <c r="AP298" i="1"/>
  <c r="AQ293" i="1"/>
  <c r="AN293" i="1"/>
  <c r="AO293" i="1"/>
  <c r="AP293" i="1"/>
  <c r="AQ299" i="1"/>
  <c r="AN299" i="1"/>
  <c r="AO299" i="1"/>
  <c r="AP299" i="1"/>
  <c r="AQ291" i="1"/>
  <c r="AN291" i="1"/>
  <c r="AO291" i="1"/>
  <c r="AP291" i="1"/>
  <c r="AQ287" i="1"/>
  <c r="AN287" i="1"/>
  <c r="AO287" i="1"/>
  <c r="AP287" i="1"/>
  <c r="AQ283" i="1"/>
  <c r="AN283" i="1"/>
  <c r="AO283" i="1"/>
  <c r="AP283" i="1"/>
  <c r="AQ284" i="1"/>
  <c r="AO284" i="1"/>
  <c r="AP284" i="1"/>
  <c r="AN284" i="1"/>
  <c r="AQ281" i="1"/>
  <c r="AO281" i="1"/>
  <c r="AP281" i="1"/>
  <c r="AN281" i="1"/>
  <c r="AQ279" i="1"/>
  <c r="AN279" i="1"/>
  <c r="AO279" i="1"/>
  <c r="AP279" i="1"/>
  <c r="AQ277" i="1"/>
  <c r="AN277" i="1"/>
  <c r="AO277" i="1"/>
  <c r="AP277" i="1"/>
  <c r="AQ276" i="1"/>
  <c r="AN276" i="1"/>
  <c r="AO276" i="1"/>
  <c r="AP276" i="1"/>
  <c r="AQ275" i="1"/>
  <c r="AN275" i="1"/>
  <c r="AO275" i="1"/>
  <c r="AP275" i="1"/>
  <c r="AQ273" i="1"/>
  <c r="AN273" i="1"/>
  <c r="AO273" i="1"/>
  <c r="AP273" i="1"/>
  <c r="AQ241" i="1"/>
  <c r="AN241" i="1"/>
  <c r="AO241" i="1"/>
  <c r="AP241" i="1"/>
  <c r="AQ237" i="1"/>
  <c r="AN237" i="1"/>
  <c r="AO237" i="1"/>
  <c r="AP237" i="1"/>
  <c r="AQ229" i="1"/>
  <c r="AN229" i="1"/>
  <c r="AO229" i="1"/>
  <c r="AP229" i="1"/>
  <c r="AQ228" i="1"/>
  <c r="AN228" i="1"/>
  <c r="AO228" i="1"/>
  <c r="AP228" i="1"/>
  <c r="AQ233" i="1"/>
  <c r="AN233" i="1"/>
  <c r="AO233" i="1"/>
  <c r="AP233" i="1"/>
  <c r="AQ236" i="1"/>
  <c r="AN236" i="1"/>
  <c r="AO236" i="1"/>
  <c r="AP236" i="1"/>
  <c r="AQ225" i="1"/>
  <c r="AN225" i="1"/>
  <c r="AO225" i="1"/>
  <c r="AP225" i="1"/>
  <c r="AQ245" i="1"/>
  <c r="AN245" i="1"/>
  <c r="AO245" i="1"/>
  <c r="AP245" i="1"/>
  <c r="AQ244" i="1"/>
  <c r="AN244" i="1"/>
  <c r="AO244" i="1"/>
  <c r="AP244" i="1"/>
  <c r="AQ249" i="1"/>
  <c r="AN249" i="1"/>
  <c r="AO249" i="1"/>
  <c r="AP249" i="1"/>
  <c r="AQ253" i="1"/>
  <c r="AN253" i="1"/>
  <c r="AO253" i="1"/>
  <c r="AP253" i="1"/>
  <c r="AQ252" i="1"/>
  <c r="AN252" i="1"/>
  <c r="AO252" i="1"/>
  <c r="AP252" i="1"/>
  <c r="AQ220" i="1"/>
  <c r="AN220" i="1"/>
  <c r="AO220" i="1"/>
  <c r="AP220" i="1"/>
  <c r="AQ217" i="1"/>
  <c r="AN217" i="1"/>
  <c r="AO217" i="1"/>
  <c r="AP217" i="1"/>
  <c r="AQ216" i="1"/>
  <c r="AN216" i="1"/>
  <c r="AO216" i="1"/>
  <c r="AP216" i="1"/>
  <c r="AQ221" i="1"/>
  <c r="AN221" i="1"/>
  <c r="AO221" i="1"/>
  <c r="AP221" i="1"/>
  <c r="AQ215" i="1"/>
  <c r="AN215" i="1"/>
  <c r="AO215" i="1"/>
  <c r="AP215" i="1"/>
  <c r="AP209" i="1"/>
  <c r="AO209" i="1"/>
  <c r="AQ209" i="1"/>
  <c r="AN209" i="1"/>
  <c r="AP208" i="1"/>
  <c r="AN208" i="1"/>
  <c r="AQ208" i="1"/>
  <c r="AO208" i="1"/>
  <c r="AP210" i="1"/>
  <c r="AO210" i="1"/>
  <c r="AQ210" i="1"/>
  <c r="AN210" i="1"/>
  <c r="AO214" i="1"/>
  <c r="AP214" i="1"/>
  <c r="AQ214" i="1"/>
  <c r="AN214" i="1"/>
  <c r="AP205" i="1"/>
  <c r="AN205" i="1"/>
  <c r="AQ205" i="1"/>
  <c r="AO205" i="1"/>
  <c r="AP201" i="1"/>
  <c r="AN201" i="1"/>
  <c r="AO201" i="1"/>
  <c r="AQ201" i="1"/>
  <c r="AO193" i="1"/>
  <c r="AP193" i="1"/>
  <c r="AQ193" i="1"/>
  <c r="AN193" i="1"/>
  <c r="AO305" i="1"/>
  <c r="AP305" i="1"/>
  <c r="AQ305" i="1"/>
  <c r="AN305" i="1"/>
  <c r="AQ304" i="1"/>
  <c r="AN304" i="1"/>
  <c r="AO304" i="1"/>
  <c r="AP304" i="1"/>
  <c r="AN303" i="1"/>
  <c r="AO303" i="1"/>
  <c r="AP303" i="1"/>
  <c r="AQ303" i="1"/>
  <c r="AP301" i="1"/>
  <c r="AO301" i="1"/>
  <c r="AQ301" i="1"/>
  <c r="AN301" i="1"/>
  <c r="L296" i="1"/>
  <c r="AR296" i="1"/>
  <c r="L280" i="1"/>
  <c r="AR280" i="1"/>
  <c r="L152" i="1"/>
  <c r="AR152" i="1"/>
  <c r="L171" i="1"/>
  <c r="AR171" i="1"/>
  <c r="L38" i="1"/>
  <c r="AR38" i="1"/>
  <c r="L122" i="1"/>
  <c r="AR122" i="1"/>
  <c r="L243" i="1"/>
  <c r="AR243" i="1"/>
  <c r="L119" i="1"/>
  <c r="AR119" i="1"/>
  <c r="L239" i="1"/>
  <c r="AR239" i="1"/>
  <c r="L222" i="1"/>
  <c r="AR222" i="1"/>
  <c r="L186" i="1"/>
  <c r="AR184" i="1"/>
  <c r="L134" i="1"/>
  <c r="AR134" i="1"/>
  <c r="L251" i="1"/>
  <c r="AR251" i="1"/>
  <c r="L114" i="1"/>
  <c r="AR114" i="1"/>
  <c r="L174" i="1"/>
  <c r="AR174" i="1"/>
  <c r="L162" i="1"/>
  <c r="AR162" i="1"/>
  <c r="L278" i="1"/>
  <c r="AR278" i="1"/>
  <c r="L108" i="1"/>
  <c r="AR108" i="1"/>
  <c r="L263" i="1"/>
  <c r="AR263" i="1"/>
  <c r="L116" i="1"/>
  <c r="AR116" i="1"/>
  <c r="L175" i="1"/>
  <c r="AR175" i="1"/>
  <c r="L182" i="1"/>
  <c r="AR182" i="1"/>
  <c r="L16" i="1"/>
  <c r="AR16" i="1"/>
  <c r="L166" i="1"/>
  <c r="AR166" i="1"/>
  <c r="L46" i="1"/>
  <c r="AR46" i="1"/>
  <c r="L203" i="1"/>
  <c r="AR203" i="1"/>
  <c r="L163" i="1"/>
  <c r="AR163" i="1"/>
  <c r="L135" i="1"/>
  <c r="AR135" i="1"/>
  <c r="L170" i="1"/>
  <c r="AR170" i="1"/>
  <c r="L194" i="1"/>
  <c r="AR194" i="1"/>
  <c r="L110" i="1"/>
  <c r="AR110" i="1"/>
  <c r="L128" i="1"/>
  <c r="AR128" i="1"/>
  <c r="L247" i="1"/>
  <c r="AR247" i="1"/>
  <c r="L140" i="1"/>
  <c r="AR140" i="1"/>
  <c r="L142" i="1"/>
  <c r="AR142" i="1"/>
  <c r="L156" i="1"/>
  <c r="AR156" i="1"/>
  <c r="L240" i="1"/>
  <c r="AR240" i="1"/>
  <c r="L204" i="1"/>
  <c r="AR204" i="1"/>
  <c r="L206" i="1"/>
  <c r="AR206" i="1"/>
  <c r="L127" i="1"/>
  <c r="AR127" i="1"/>
  <c r="L43" i="1"/>
  <c r="AR43" i="1"/>
  <c r="L272" i="1"/>
  <c r="AR272" i="1"/>
  <c r="L148" i="1"/>
  <c r="AR148" i="1"/>
  <c r="L155" i="1"/>
  <c r="AR155" i="1"/>
  <c r="L218" i="1"/>
  <c r="AR218" i="1"/>
  <c r="L261" i="1"/>
  <c r="AR261" i="1"/>
  <c r="L226" i="1"/>
  <c r="AR226" i="1"/>
  <c r="L248" i="1"/>
  <c r="AR248" i="1"/>
  <c r="L223" i="1"/>
  <c r="AR223" i="1"/>
  <c r="L130" i="1"/>
  <c r="AR130" i="1"/>
  <c r="L230" i="1"/>
  <c r="AR230" i="1"/>
  <c r="L254" i="1"/>
  <c r="AR255" i="1"/>
  <c r="L187" i="1"/>
  <c r="AR185" i="1"/>
  <c r="L111" i="1"/>
  <c r="AR111" i="1"/>
  <c r="L154" i="1"/>
  <c r="AR154" i="1"/>
  <c r="L13" i="1"/>
  <c r="AR13" i="1"/>
  <c r="L115" i="1"/>
  <c r="AR115" i="1"/>
  <c r="L231" i="1"/>
  <c r="AR231" i="1"/>
  <c r="L45" i="1"/>
  <c r="AR45" i="1"/>
  <c r="L198" i="1"/>
  <c r="AR198" i="1"/>
  <c r="L178" i="1"/>
  <c r="AR178" i="1"/>
  <c r="L168" i="1"/>
  <c r="AR168" i="1"/>
  <c r="L132" i="1"/>
  <c r="AR132" i="1"/>
  <c r="L150" i="1"/>
  <c r="AR150" i="1"/>
  <c r="L147" i="1"/>
  <c r="AR147" i="1"/>
  <c r="L158" i="1"/>
  <c r="AR158" i="1"/>
  <c r="L160" i="1"/>
  <c r="AR160" i="1"/>
  <c r="L183" i="1"/>
  <c r="AR183" i="1"/>
  <c r="L199" i="1"/>
  <c r="AR199" i="1"/>
  <c r="L255" i="1"/>
  <c r="AR256" i="1"/>
  <c r="L159" i="1"/>
  <c r="AR159" i="1"/>
  <c r="L112" i="1"/>
  <c r="AR112" i="1"/>
  <c r="L192" i="1"/>
  <c r="AR192" i="1"/>
  <c r="L246" i="1"/>
  <c r="AR246" i="1"/>
  <c r="L139" i="1"/>
  <c r="AR139" i="1"/>
  <c r="L234" i="1"/>
  <c r="AR234" i="1"/>
  <c r="L144" i="1"/>
  <c r="AR144" i="1"/>
  <c r="L294" i="1"/>
  <c r="AR294" i="1"/>
  <c r="L14" i="1"/>
  <c r="AR14" i="1"/>
  <c r="L124" i="1"/>
  <c r="AR124" i="1"/>
  <c r="L286" i="1"/>
  <c r="AR286" i="1"/>
  <c r="L288" i="1"/>
  <c r="AR288" i="1"/>
  <c r="L207" i="1"/>
  <c r="AR207" i="1"/>
  <c r="L126" i="1"/>
  <c r="AR126" i="1"/>
  <c r="L250" i="1"/>
  <c r="AR250" i="1"/>
  <c r="L242" i="1"/>
  <c r="AR242" i="1"/>
  <c r="L191" i="1"/>
  <c r="AR191" i="1"/>
  <c r="L196" i="1"/>
  <c r="AR196" i="1"/>
  <c r="L179" i="1"/>
  <c r="AR179" i="1"/>
  <c r="L120" i="1"/>
  <c r="AR120" i="1"/>
  <c r="L136" i="1"/>
  <c r="AR136" i="1"/>
  <c r="L232" i="1"/>
  <c r="AR232" i="1"/>
  <c r="L190" i="1"/>
  <c r="L256" i="1"/>
  <c r="AR257" i="1"/>
  <c r="L200" i="1"/>
  <c r="AR200" i="1"/>
  <c r="L238" i="1"/>
  <c r="AR238" i="1"/>
  <c r="L107" i="1"/>
  <c r="AR107" i="1"/>
  <c r="L259" i="1"/>
  <c r="AR259" i="1"/>
  <c r="L176" i="1"/>
  <c r="AR176" i="1"/>
  <c r="L15" i="1"/>
  <c r="AR15" i="1"/>
  <c r="L118" i="1"/>
  <c r="AR118" i="1"/>
  <c r="L138" i="1"/>
  <c r="AR138" i="1"/>
  <c r="L143" i="1"/>
  <c r="AR143" i="1"/>
  <c r="L103" i="1"/>
  <c r="AR103" i="1"/>
  <c r="L224" i="1"/>
  <c r="AR224" i="1"/>
  <c r="L131" i="1"/>
  <c r="AR131" i="1"/>
  <c r="L302" i="1"/>
  <c r="AR302" i="1"/>
  <c r="L172" i="1"/>
  <c r="AR172" i="1"/>
  <c r="L212" i="1"/>
  <c r="AR212" i="1"/>
  <c r="L195" i="1"/>
  <c r="AR195" i="1"/>
  <c r="L146" i="1"/>
  <c r="AR146" i="1"/>
  <c r="L202" i="1"/>
  <c r="AR202" i="1"/>
  <c r="L211" i="1"/>
  <c r="AR211" i="1"/>
  <c r="L180" i="1"/>
  <c r="AR180" i="1"/>
  <c r="L300" i="1"/>
  <c r="AR300" i="1"/>
  <c r="L86" i="1"/>
  <c r="AR86" i="1"/>
  <c r="AR383" i="1"/>
  <c r="L123" i="1"/>
  <c r="AR123" i="1"/>
  <c r="L164" i="1"/>
  <c r="AR164" i="1"/>
  <c r="L167" i="1"/>
  <c r="AR167" i="1"/>
  <c r="L188" i="1"/>
  <c r="AR186" i="1"/>
  <c r="L102" i="1"/>
  <c r="AR102" i="1"/>
  <c r="L104" i="1"/>
  <c r="AR104" i="1"/>
  <c r="L151" i="1"/>
  <c r="AR151" i="1"/>
  <c r="L219" i="1"/>
  <c r="AR219" i="1"/>
  <c r="L227" i="1"/>
  <c r="AR227" i="1"/>
  <c r="L106" i="1"/>
  <c r="AR106" i="1"/>
  <c r="L235" i="1"/>
  <c r="AR235" i="1"/>
  <c r="AQ164" i="1"/>
  <c r="AN164" i="1"/>
  <c r="AP164" i="1"/>
  <c r="AO164" i="1"/>
  <c r="AQ131" i="1"/>
  <c r="AN131" i="1"/>
  <c r="AO131" i="1"/>
  <c r="AP131" i="1"/>
  <c r="AQ103" i="1"/>
  <c r="AN103" i="1"/>
  <c r="AO103" i="1"/>
  <c r="AP103" i="1"/>
  <c r="AN15" i="1"/>
  <c r="AO15" i="1"/>
  <c r="AP15" i="1"/>
  <c r="AQ15" i="1"/>
  <c r="AO259" i="1"/>
  <c r="AP259" i="1"/>
  <c r="AN259" i="1"/>
  <c r="AQ259" i="1"/>
  <c r="AQ112" i="1"/>
  <c r="AN112" i="1"/>
  <c r="AP112" i="1"/>
  <c r="AO112" i="1"/>
  <c r="AQ158" i="1"/>
  <c r="AN158" i="1"/>
  <c r="AP158" i="1"/>
  <c r="AO158" i="1"/>
  <c r="AQ148" i="1"/>
  <c r="AN148" i="1"/>
  <c r="AP148" i="1"/>
  <c r="AO148" i="1"/>
  <c r="AQ127" i="1"/>
  <c r="AN127" i="1"/>
  <c r="AO127" i="1"/>
  <c r="AP127" i="1"/>
  <c r="AQ156" i="1"/>
  <c r="AN156" i="1"/>
  <c r="AP156" i="1"/>
  <c r="AO156" i="1"/>
  <c r="AQ140" i="1"/>
  <c r="AN140" i="1"/>
  <c r="AP140" i="1"/>
  <c r="AO140" i="1"/>
  <c r="AQ128" i="1"/>
  <c r="AN128" i="1"/>
  <c r="AP128" i="1"/>
  <c r="AO128" i="1"/>
  <c r="AQ135" i="1"/>
  <c r="AN135" i="1"/>
  <c r="AO135" i="1"/>
  <c r="AP135" i="1"/>
  <c r="AN203" i="1"/>
  <c r="AO203" i="1"/>
  <c r="AP203" i="1"/>
  <c r="AQ203" i="1"/>
  <c r="AR384" i="1"/>
  <c r="AQ136" i="1"/>
  <c r="AN136" i="1"/>
  <c r="AP136" i="1"/>
  <c r="AO136" i="1"/>
  <c r="AQ179" i="1"/>
  <c r="AN179" i="1"/>
  <c r="AO179" i="1"/>
  <c r="AP179" i="1"/>
  <c r="AN191" i="1"/>
  <c r="AO191" i="1"/>
  <c r="AP191" i="1"/>
  <c r="AQ191" i="1"/>
  <c r="AO207" i="1"/>
  <c r="AP207" i="1"/>
  <c r="AN207" i="1"/>
  <c r="AQ207" i="1"/>
  <c r="AQ166" i="1"/>
  <c r="AN166" i="1"/>
  <c r="AP166" i="1"/>
  <c r="AO166" i="1"/>
  <c r="AQ182" i="1"/>
  <c r="AN182" i="1"/>
  <c r="AP182" i="1"/>
  <c r="AO182" i="1"/>
  <c r="AQ116" i="1"/>
  <c r="AN116" i="1"/>
  <c r="AP116" i="1"/>
  <c r="AO116" i="1"/>
  <c r="AQ108" i="1"/>
  <c r="AN108" i="1"/>
  <c r="AP108" i="1"/>
  <c r="AO108" i="1"/>
  <c r="AQ162" i="1"/>
  <c r="AN162" i="1"/>
  <c r="AP162" i="1"/>
  <c r="AO162" i="1"/>
  <c r="AQ114" i="1"/>
  <c r="AN114" i="1"/>
  <c r="AP114" i="1"/>
  <c r="AO114" i="1"/>
  <c r="AQ134" i="1"/>
  <c r="AN134" i="1"/>
  <c r="AP134" i="1"/>
  <c r="AO134" i="1"/>
  <c r="AQ119" i="1"/>
  <c r="AN119" i="1"/>
  <c r="AO119" i="1"/>
  <c r="AP119" i="1"/>
  <c r="AQ122" i="1"/>
  <c r="AN122" i="1"/>
  <c r="AP122" i="1"/>
  <c r="AO122" i="1"/>
  <c r="AQ171" i="1"/>
  <c r="AN171" i="1"/>
  <c r="AO171" i="1"/>
  <c r="AP171" i="1"/>
  <c r="AQ106" i="1"/>
  <c r="AN106" i="1"/>
  <c r="AP106" i="1"/>
  <c r="AO106" i="1"/>
  <c r="AQ104" i="1"/>
  <c r="AN104" i="1"/>
  <c r="AP104" i="1"/>
  <c r="AO104" i="1"/>
  <c r="AQ86" i="1"/>
  <c r="AQ383" i="1"/>
  <c r="AN86" i="1"/>
  <c r="AN383" i="1"/>
  <c r="AP86" i="1"/>
  <c r="AP383" i="1"/>
  <c r="AO86" i="1"/>
  <c r="AO383" i="1"/>
  <c r="AQ150" i="1"/>
  <c r="AN150" i="1"/>
  <c r="AP150" i="1"/>
  <c r="AO150" i="1"/>
  <c r="AQ154" i="1"/>
  <c r="AN154" i="1"/>
  <c r="AP154" i="1"/>
  <c r="AO154" i="1"/>
  <c r="AQ102" i="1"/>
  <c r="AQ107" i="1"/>
  <c r="AQ110" i="1"/>
  <c r="AQ111" i="1"/>
  <c r="AQ115" i="1"/>
  <c r="AQ118" i="1"/>
  <c r="AQ120" i="1"/>
  <c r="AQ123" i="1"/>
  <c r="AQ124" i="1"/>
  <c r="AQ126" i="1"/>
  <c r="AQ130" i="1"/>
  <c r="AQ384" i="1"/>
  <c r="AN102" i="1"/>
  <c r="AP102" i="1"/>
  <c r="AO102" i="1"/>
  <c r="AN123" i="1"/>
  <c r="AO123" i="1"/>
  <c r="AP123" i="1"/>
  <c r="AQ143" i="1"/>
  <c r="AN143" i="1"/>
  <c r="AO143" i="1"/>
  <c r="AP143" i="1"/>
  <c r="AN118" i="1"/>
  <c r="AP118" i="1"/>
  <c r="AO118" i="1"/>
  <c r="AQ176" i="1"/>
  <c r="AN176" i="1"/>
  <c r="AP176" i="1"/>
  <c r="AO176" i="1"/>
  <c r="AN107" i="1"/>
  <c r="AO107" i="1"/>
  <c r="AO110" i="1"/>
  <c r="AO111" i="1"/>
  <c r="AO115" i="1"/>
  <c r="AO120" i="1"/>
  <c r="AO124" i="1"/>
  <c r="AO126" i="1"/>
  <c r="AO130" i="1"/>
  <c r="AO384" i="1"/>
  <c r="AP107" i="1"/>
  <c r="AN200" i="1"/>
  <c r="AO200" i="1"/>
  <c r="AP200" i="1"/>
  <c r="AQ200" i="1"/>
  <c r="AN14" i="1"/>
  <c r="AO14" i="1"/>
  <c r="AQ14" i="1"/>
  <c r="AP14" i="1"/>
  <c r="AQ144" i="1"/>
  <c r="AN144" i="1"/>
  <c r="AP144" i="1"/>
  <c r="AO144" i="1"/>
  <c r="AQ139" i="1"/>
  <c r="AN139" i="1"/>
  <c r="AO139" i="1"/>
  <c r="AP139" i="1"/>
  <c r="AQ159" i="1"/>
  <c r="AN159" i="1"/>
  <c r="AO159" i="1"/>
  <c r="AP159" i="1"/>
  <c r="AN199" i="1"/>
  <c r="AQ199" i="1"/>
  <c r="AO199" i="1"/>
  <c r="AP199" i="1"/>
  <c r="AQ160" i="1"/>
  <c r="AN160" i="1"/>
  <c r="AP160" i="1"/>
  <c r="AO160" i="1"/>
  <c r="AQ147" i="1"/>
  <c r="AN147" i="1"/>
  <c r="AO147" i="1"/>
  <c r="AP147" i="1"/>
  <c r="AQ132" i="1"/>
  <c r="AN132" i="1"/>
  <c r="AP132" i="1"/>
  <c r="AO132" i="1"/>
  <c r="AQ178" i="1"/>
  <c r="AN178" i="1"/>
  <c r="AP178" i="1"/>
  <c r="AO178" i="1"/>
  <c r="AN13" i="1"/>
  <c r="AO13" i="1"/>
  <c r="AP13" i="1"/>
  <c r="AP16" i="1"/>
  <c r="AP38" i="1"/>
  <c r="AP381" i="1"/>
  <c r="AQ13" i="1"/>
  <c r="AN111" i="1"/>
  <c r="AP111" i="1"/>
  <c r="AN130" i="1"/>
  <c r="AP130" i="1"/>
  <c r="AO261" i="1"/>
  <c r="AP261" i="1"/>
  <c r="AN261" i="1"/>
  <c r="AQ261" i="1"/>
  <c r="AQ155" i="1"/>
  <c r="AN155" i="1"/>
  <c r="AO155" i="1"/>
  <c r="AP155" i="1"/>
  <c r="AO272" i="1"/>
  <c r="AP272" i="1"/>
  <c r="AQ272" i="1"/>
  <c r="AN272" i="1"/>
  <c r="AP43" i="1"/>
  <c r="AQ43" i="1"/>
  <c r="AO43" i="1"/>
  <c r="AN43" i="1"/>
  <c r="AQ142" i="1"/>
  <c r="AN142" i="1"/>
  <c r="AP142" i="1"/>
  <c r="AO142" i="1"/>
  <c r="AN110" i="1"/>
  <c r="AP110" i="1"/>
  <c r="AQ170" i="1"/>
  <c r="AN170" i="1"/>
  <c r="AP170" i="1"/>
  <c r="AO170" i="1"/>
  <c r="AQ163" i="1"/>
  <c r="AN163" i="1"/>
  <c r="AO163" i="1"/>
  <c r="AO167" i="1"/>
  <c r="AO168" i="1"/>
  <c r="AO172" i="1"/>
  <c r="AO174" i="1"/>
  <c r="AO175" i="1"/>
  <c r="AO180" i="1"/>
  <c r="AO183" i="1"/>
  <c r="AO186" i="1"/>
  <c r="AO187" i="1"/>
  <c r="AO188" i="1"/>
  <c r="AO190" i="1"/>
  <c r="AO386" i="1"/>
  <c r="AP163" i="1"/>
  <c r="AQ180" i="1"/>
  <c r="AN180" i="1"/>
  <c r="AP180" i="1"/>
  <c r="AQ172" i="1"/>
  <c r="AN172" i="1"/>
  <c r="AP172" i="1"/>
  <c r="AQ138" i="1"/>
  <c r="AN138" i="1"/>
  <c r="AP138" i="1"/>
  <c r="AO138" i="1"/>
  <c r="AO256" i="1"/>
  <c r="AP256" i="1"/>
  <c r="AQ256" i="1"/>
  <c r="AN256" i="1"/>
  <c r="AQ183" i="1"/>
  <c r="AN183" i="1"/>
  <c r="AP183" i="1"/>
  <c r="AQ168" i="1"/>
  <c r="AN168" i="1"/>
  <c r="AP168" i="1"/>
  <c r="AQ151" i="1"/>
  <c r="AN151" i="1"/>
  <c r="AO151" i="1"/>
  <c r="AP151" i="1"/>
  <c r="AQ167" i="1"/>
  <c r="AN167" i="1"/>
  <c r="AP167" i="1"/>
  <c r="AQ146" i="1"/>
  <c r="AN146" i="1"/>
  <c r="AP146" i="1"/>
  <c r="AO146" i="1"/>
  <c r="AN120" i="1"/>
  <c r="AP120" i="1"/>
  <c r="AN196" i="1"/>
  <c r="AO196" i="1"/>
  <c r="AP196" i="1"/>
  <c r="AQ196" i="1"/>
  <c r="AN126" i="1"/>
  <c r="AP126" i="1"/>
  <c r="AN124" i="1"/>
  <c r="AP124" i="1"/>
  <c r="AP45" i="1"/>
  <c r="AQ45" i="1"/>
  <c r="AN45" i="1"/>
  <c r="AO45" i="1"/>
  <c r="AN115" i="1"/>
  <c r="AP115" i="1"/>
  <c r="AP46" i="1"/>
  <c r="AQ46" i="1"/>
  <c r="AN46" i="1"/>
  <c r="AO46" i="1"/>
  <c r="AN16" i="1"/>
  <c r="AO16" i="1"/>
  <c r="AQ16" i="1"/>
  <c r="AQ175" i="1"/>
  <c r="AN175" i="1"/>
  <c r="AP175" i="1"/>
  <c r="AO263" i="1"/>
  <c r="AP263" i="1"/>
  <c r="AN263" i="1"/>
  <c r="AQ263" i="1"/>
  <c r="AQ174" i="1"/>
  <c r="AN174" i="1"/>
  <c r="AP174" i="1"/>
  <c r="AQ38" i="1"/>
  <c r="AN38" i="1"/>
  <c r="AO38" i="1"/>
  <c r="AQ152" i="1"/>
  <c r="AN152" i="1"/>
  <c r="AP152" i="1"/>
  <c r="AO152" i="1"/>
  <c r="AN300" i="1"/>
  <c r="AQ300" i="1"/>
  <c r="AO300" i="1"/>
  <c r="AP300" i="1"/>
  <c r="AQ294" i="1"/>
  <c r="AN294" i="1"/>
  <c r="AO294" i="1"/>
  <c r="AP294" i="1"/>
  <c r="AQ296" i="1"/>
  <c r="AN296" i="1"/>
  <c r="AO296" i="1"/>
  <c r="AP296" i="1"/>
  <c r="AQ286" i="1"/>
  <c r="AO286" i="1"/>
  <c r="AP286" i="1"/>
  <c r="AN286" i="1"/>
  <c r="AQ288" i="1"/>
  <c r="AO288" i="1"/>
  <c r="AP288" i="1"/>
  <c r="AN288" i="1"/>
  <c r="AQ278" i="1"/>
  <c r="AN278" i="1"/>
  <c r="AO278" i="1"/>
  <c r="AP278" i="1"/>
  <c r="AQ280" i="1"/>
  <c r="AP280" i="1"/>
  <c r="AN280" i="1"/>
  <c r="AO280" i="1"/>
  <c r="AR389" i="1"/>
  <c r="AQ240" i="1"/>
  <c r="AN240" i="1"/>
  <c r="AO240" i="1"/>
  <c r="AP240" i="1"/>
  <c r="AQ239" i="1"/>
  <c r="AN239" i="1"/>
  <c r="AO239" i="1"/>
  <c r="AP239" i="1"/>
  <c r="AQ238" i="1"/>
  <c r="AO238" i="1"/>
  <c r="AP238" i="1"/>
  <c r="AN238" i="1"/>
  <c r="AQ234" i="1"/>
  <c r="AN234" i="1"/>
  <c r="AO234" i="1"/>
  <c r="AP234" i="1"/>
  <c r="AQ230" i="1"/>
  <c r="AN230" i="1"/>
  <c r="AO230" i="1"/>
  <c r="AP230" i="1"/>
  <c r="AQ231" i="1"/>
  <c r="AN231" i="1"/>
  <c r="AO231" i="1"/>
  <c r="AP231" i="1"/>
  <c r="AQ235" i="1"/>
  <c r="AN235" i="1"/>
  <c r="AO235" i="1"/>
  <c r="AP235" i="1"/>
  <c r="AQ227" i="1"/>
  <c r="AN227" i="1"/>
  <c r="AO227" i="1"/>
  <c r="AP227" i="1"/>
  <c r="AQ226" i="1"/>
  <c r="AN226" i="1"/>
  <c r="AO226" i="1"/>
  <c r="AP226" i="1"/>
  <c r="AQ232" i="1"/>
  <c r="AN232" i="1"/>
  <c r="AO232" i="1"/>
  <c r="AP232" i="1"/>
  <c r="AQ243" i="1"/>
  <c r="AN243" i="1"/>
  <c r="AO243" i="1"/>
  <c r="AP243" i="1"/>
  <c r="AN242" i="1"/>
  <c r="AQ242" i="1"/>
  <c r="AO242" i="1"/>
  <c r="AP242" i="1"/>
  <c r="AQ246" i="1"/>
  <c r="AN246" i="1"/>
  <c r="AO246" i="1"/>
  <c r="AP246" i="1"/>
  <c r="AQ255" i="1"/>
  <c r="AN255" i="1"/>
  <c r="AO255" i="1"/>
  <c r="AP255" i="1"/>
  <c r="AQ250" i="1"/>
  <c r="AN250" i="1"/>
  <c r="AO250" i="1"/>
  <c r="AP250" i="1"/>
  <c r="AQ254" i="1"/>
  <c r="AN254" i="1"/>
  <c r="AO254" i="1"/>
  <c r="AP254" i="1"/>
  <c r="AQ248" i="1"/>
  <c r="AN248" i="1"/>
  <c r="AO248" i="1"/>
  <c r="AP248" i="1"/>
  <c r="AQ251" i="1"/>
  <c r="AN251" i="1"/>
  <c r="AO251" i="1"/>
  <c r="AP251" i="1"/>
  <c r="AQ247" i="1"/>
  <c r="AN247" i="1"/>
  <c r="AO247" i="1"/>
  <c r="AP247" i="1"/>
  <c r="AQ223" i="1"/>
  <c r="AN223" i="1"/>
  <c r="AO223" i="1"/>
  <c r="AP223" i="1"/>
  <c r="AQ218" i="1"/>
  <c r="AN218" i="1"/>
  <c r="AO218" i="1"/>
  <c r="AP218" i="1"/>
  <c r="AQ222" i="1"/>
  <c r="AN222" i="1"/>
  <c r="AO222" i="1"/>
  <c r="AP222" i="1"/>
  <c r="AQ219" i="1"/>
  <c r="AN219" i="1"/>
  <c r="AO219" i="1"/>
  <c r="AP219" i="1"/>
  <c r="AO224" i="1"/>
  <c r="AN224" i="1"/>
  <c r="AP224" i="1"/>
  <c r="AQ224" i="1"/>
  <c r="AP211" i="1"/>
  <c r="AN211" i="1"/>
  <c r="AQ211" i="1"/>
  <c r="AO211" i="1"/>
  <c r="AP212" i="1"/>
  <c r="AO212" i="1"/>
  <c r="AQ212" i="1"/>
  <c r="AN212" i="1"/>
  <c r="AP206" i="1"/>
  <c r="AO206" i="1"/>
  <c r="AQ206" i="1"/>
  <c r="AN206" i="1"/>
  <c r="AO204" i="1"/>
  <c r="AP204" i="1"/>
  <c r="AQ204" i="1"/>
  <c r="AN204" i="1"/>
  <c r="AO202" i="1"/>
  <c r="AP202" i="1"/>
  <c r="AQ202" i="1"/>
  <c r="AN202" i="1"/>
  <c r="AO198" i="1"/>
  <c r="AP198" i="1"/>
  <c r="AQ198" i="1"/>
  <c r="AN198" i="1"/>
  <c r="AO194" i="1"/>
  <c r="AP194" i="1"/>
  <c r="AQ194" i="1"/>
  <c r="AN194" i="1"/>
  <c r="AN192" i="1"/>
  <c r="AN195" i="1"/>
  <c r="AN387" i="1"/>
  <c r="AO195" i="1"/>
  <c r="AP195" i="1"/>
  <c r="AQ195" i="1"/>
  <c r="AP192" i="1"/>
  <c r="AQ192" i="1"/>
  <c r="AO192" i="1"/>
  <c r="AN190" i="1"/>
  <c r="AP190" i="1"/>
  <c r="AQ190" i="1"/>
  <c r="AP187" i="1"/>
  <c r="AQ187" i="1"/>
  <c r="AN187" i="1"/>
  <c r="AP188" i="1"/>
  <c r="AQ188" i="1"/>
  <c r="AN188" i="1"/>
  <c r="AQ186" i="1"/>
  <c r="AP186" i="1"/>
  <c r="AN186" i="1"/>
  <c r="AN302" i="1"/>
  <c r="AP302" i="1"/>
  <c r="AQ302" i="1"/>
  <c r="AO302" i="1"/>
  <c r="AR390" i="1"/>
  <c r="AO385" i="1"/>
  <c r="AR379" i="1"/>
  <c r="AR382" i="1"/>
  <c r="AR381" i="1"/>
  <c r="AQ385" i="1"/>
  <c r="AR385" i="1"/>
  <c r="AR387" i="1"/>
  <c r="AR388" i="1"/>
  <c r="AP385" i="1"/>
  <c r="AR378" i="1"/>
  <c r="AR377" i="1"/>
  <c r="AR386" i="1"/>
  <c r="AQ389" i="1"/>
  <c r="AQ378" i="1"/>
  <c r="AQ390" i="1"/>
  <c r="AQ381" i="1"/>
  <c r="AN385" i="1"/>
  <c r="AN384" i="1"/>
  <c r="AN386" i="1"/>
  <c r="AP386" i="1"/>
  <c r="AQ386" i="1"/>
  <c r="AT386" i="1"/>
  <c r="AP384" i="1"/>
  <c r="AT384" i="1"/>
  <c r="AN381" i="1"/>
  <c r="AP388" i="1"/>
  <c r="AO389" i="1"/>
  <c r="AR400" i="1"/>
  <c r="AN400" i="1"/>
  <c r="AQ382" i="1"/>
  <c r="AO381" i="1"/>
  <c r="AR398" i="1"/>
  <c r="AT383" i="1"/>
  <c r="AO377" i="1"/>
  <c r="AN377" i="1"/>
  <c r="AQ377" i="1"/>
  <c r="AO387" i="1"/>
  <c r="AQ388" i="1"/>
  <c r="AP387" i="1"/>
  <c r="AP382" i="1"/>
  <c r="AQ398" i="1"/>
  <c r="AO388" i="1"/>
  <c r="AN382" i="1"/>
  <c r="AO398" i="1"/>
  <c r="AO400" i="1"/>
  <c r="AQ400" i="1"/>
  <c r="AO382" i="1"/>
  <c r="AO390" i="1"/>
  <c r="AP390" i="1"/>
  <c r="AN389" i="1"/>
  <c r="AP389" i="1"/>
  <c r="AN388" i="1"/>
  <c r="AQ387" i="1"/>
  <c r="AP379" i="1"/>
  <c r="AQ379" i="1"/>
  <c r="AN379" i="1"/>
  <c r="AP377" i="1"/>
  <c r="AR401" i="1"/>
  <c r="AS401" i="1"/>
  <c r="AO378" i="1"/>
  <c r="AP378" i="1"/>
  <c r="AN378" i="1"/>
  <c r="AO379" i="1"/>
  <c r="AN390" i="1"/>
  <c r="AT385" i="1"/>
  <c r="AR403" i="1"/>
  <c r="AS403" i="1"/>
  <c r="AT387" i="1"/>
  <c r="AR399" i="1"/>
  <c r="AT377" i="1"/>
  <c r="AT388" i="1"/>
  <c r="AR396" i="1"/>
  <c r="AO396" i="1"/>
  <c r="AR397" i="1"/>
  <c r="AS397" i="1"/>
  <c r="AT382" i="1"/>
  <c r="AP397" i="1"/>
  <c r="AP398" i="1"/>
  <c r="AS398" i="1"/>
  <c r="AQ399" i="1"/>
  <c r="AP399" i="1"/>
  <c r="AP400" i="1"/>
  <c r="AS400" i="1"/>
  <c r="AR402" i="1"/>
  <c r="AO402" i="1"/>
  <c r="AN398" i="1"/>
  <c r="AT381" i="1"/>
  <c r="AN399" i="1"/>
  <c r="AT390" i="1"/>
  <c r="AR405" i="1"/>
  <c r="AQ405" i="1"/>
  <c r="AR404" i="1"/>
  <c r="AO404" i="1"/>
  <c r="AT389" i="1"/>
  <c r="AN403" i="1"/>
  <c r="AP404" i="1"/>
  <c r="AO403" i="1"/>
  <c r="AP403" i="1"/>
  <c r="AQ403" i="1"/>
  <c r="AP402" i="1"/>
  <c r="AN402" i="1"/>
  <c r="AQ401" i="1"/>
  <c r="AP401" i="1"/>
  <c r="AN401" i="1"/>
  <c r="AO401" i="1"/>
  <c r="AT378" i="1"/>
  <c r="AS402" i="1"/>
  <c r="AO397" i="1"/>
  <c r="AS399" i="1"/>
  <c r="AO399" i="1"/>
  <c r="AN404" i="1"/>
  <c r="AQ404" i="1"/>
  <c r="AQ402" i="1"/>
  <c r="AS404" i="1"/>
  <c r="AQ397" i="1"/>
  <c r="AP396" i="1"/>
  <c r="AS396" i="1"/>
  <c r="AQ396" i="1"/>
  <c r="AN396" i="1"/>
  <c r="AN397" i="1"/>
  <c r="AP405" i="1"/>
  <c r="AN405" i="1"/>
  <c r="AO405" i="1"/>
  <c r="AS405" i="1"/>
</calcChain>
</file>

<file path=xl/sharedStrings.xml><?xml version="1.0" encoding="utf-8"?>
<sst xmlns="http://schemas.openxmlformats.org/spreadsheetml/2006/main" count="1346" uniqueCount="432">
  <si>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</si>
  <si>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</si>
  <si>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</si>
  <si>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</si>
  <si>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</si>
  <si>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</si>
  <si>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</si>
  <si>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</si>
  <si>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</si>
  <si>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</si>
  <si>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</si>
  <si>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</si>
  <si>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</si>
  <si>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</si>
  <si>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</si>
  <si>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</si>
  <si>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</si>
  <si>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</si>
  <si>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</si>
  <si>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</si>
  <si>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</si>
  <si>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</si>
  <si>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</si>
  <si>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</si>
  <si>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</si>
  <si>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</si>
  <si>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</si>
  <si>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</si>
  <si>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</si>
  <si>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</si>
  <si>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</si>
  <si>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</si>
  <si>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</si>
  <si>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</si>
  <si>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</si>
  <si>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</si>
  <si>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</si>
  <si>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</si>
  <si>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</si>
  <si>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</si>
  <si>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</si>
  <si>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</si>
  <si>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</si>
  <si>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</si>
  <si>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</si>
  <si>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</si>
  <si>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</si>
  <si>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</si>
  <si>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</si>
  <si>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</si>
  <si>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</si>
  <si>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</si>
  <si>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</si>
  <si>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</si>
  <si>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</si>
  <si>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</si>
  <si>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</si>
  <si>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</si>
  <si>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</si>
  <si>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</si>
  <si>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</si>
  <si>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</si>
  <si>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</si>
  <si>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</si>
  <si>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</si>
  <si>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</si>
  <si>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</si>
  <si>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</si>
  <si>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</si>
  <si>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</si>
  <si>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</si>
  <si>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</si>
  <si>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</si>
  <si>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</si>
  <si>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</si>
  <si>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</si>
  <si>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</si>
  <si>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</si>
  <si>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</si>
  <si>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</si>
  <si>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</si>
  <si>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</si>
  <si>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</si>
  <si>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</si>
  <si>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</si>
  <si>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</si>
  <si>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</si>
  <si>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</si>
  <si>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</si>
  <si>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</si>
  <si>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</si>
  <si>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</si>
  <si>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</si>
  <si>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</si>
  <si>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</si>
  <si>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</si>
  <si>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</si>
  <si>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</si>
  <si>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</si>
  <si>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</si>
  <si>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</si>
  <si>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</si>
  <si>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</si>
  <si>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</si>
  <si>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</si>
  <si>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</si>
  <si>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</si>
  <si>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</si>
  <si>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</si>
  <si>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</si>
  <si>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</si>
  <si>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</si>
  <si>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</si>
  <si>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</si>
  <si>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</si>
  <si>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</si>
  <si>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</si>
  <si>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</si>
  <si>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</si>
  <si>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</si>
  <si>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</si>
  <si>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</si>
  <si>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</si>
  <si>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</si>
  <si>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</si>
  <si>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</si>
  <si>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</si>
  <si>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Nautical</t>
  </si>
  <si>
    <t>Gregorian</t>
  </si>
  <si>
    <t>33W</t>
  </si>
  <si>
    <t>Moderate</t>
  </si>
  <si>
    <t>Less wind</t>
  </si>
  <si>
    <t>Fresh breezes</t>
  </si>
  <si>
    <t>Gravesend, Orkney, Moose, London</t>
  </si>
  <si>
    <t>Hazy</t>
  </si>
  <si>
    <t>Fine and clear</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</si>
  <si>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</si>
  <si>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</si>
  <si>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</si>
  <si>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</si>
  <si>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</si>
  <si>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</si>
  <si>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</si>
  <si>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London</t>
  </si>
  <si>
    <t>WSW</t>
  </si>
  <si>
    <t>SE</t>
  </si>
  <si>
    <t>Cloudy</t>
  </si>
  <si>
    <t>Clear</t>
  </si>
  <si>
    <t>NNW</t>
  </si>
  <si>
    <t>Light airs</t>
  </si>
  <si>
    <t>Variable</t>
  </si>
  <si>
    <t>47W</t>
  </si>
  <si>
    <t>ESE</t>
  </si>
  <si>
    <t>SSW</t>
  </si>
  <si>
    <t>ENE</t>
  </si>
  <si>
    <t>2M83/2M84</t>
  </si>
  <si>
    <t>Greenwich</t>
  </si>
  <si>
    <t>Moderate breezes</t>
  </si>
  <si>
    <t>Prince Rupert</t>
  </si>
  <si>
    <t>Light breezes</t>
  </si>
  <si>
    <t>44W</t>
  </si>
  <si>
    <t>NE</t>
  </si>
  <si>
    <t>NW</t>
  </si>
  <si>
    <t>Steady breeze</t>
  </si>
  <si>
    <t>WNW</t>
  </si>
  <si>
    <t>NEbN</t>
  </si>
  <si>
    <t>Strong breezes</t>
  </si>
  <si>
    <t>Fine</t>
  </si>
  <si>
    <t>Increasing breeze</t>
  </si>
  <si>
    <t>EbN</t>
  </si>
  <si>
    <t>2M84</t>
  </si>
  <si>
    <t>Robert Royal (Master)</t>
  </si>
  <si>
    <t>Thick</t>
  </si>
  <si>
    <t>32W</t>
  </si>
  <si>
    <t>NEbE</t>
  </si>
  <si>
    <t>SbE</t>
  </si>
  <si>
    <t>45W</t>
  </si>
  <si>
    <t>SEbS</t>
  </si>
  <si>
    <t>Close and cloudy</t>
  </si>
  <si>
    <t>Thick and hazy</t>
  </si>
  <si>
    <t>Fine and cloudy</t>
  </si>
  <si>
    <t>Clear and fine</t>
  </si>
  <si>
    <t>EbS</t>
  </si>
  <si>
    <t>Steady breezes</t>
  </si>
  <si>
    <t>Several bergs in sight. A great quantity of ice in sight in NW</t>
  </si>
  <si>
    <t>NWbN</t>
  </si>
  <si>
    <t>Quantity of large ice bergs in all directions</t>
  </si>
  <si>
    <t>Surrounded by quantity of ice bergs of different sizes. Boring through thick ice</t>
  </si>
  <si>
    <t>Close</t>
  </si>
  <si>
    <t>Standing through thick heavy ice getting hard knocks at times</t>
  </si>
  <si>
    <t>ice thick and heavy</t>
  </si>
  <si>
    <t>Remain fast at grapple</t>
  </si>
  <si>
    <t>Running through heavy ice</t>
  </si>
  <si>
    <t>SSE</t>
  </si>
  <si>
    <t>Ice thck and heavy</t>
  </si>
  <si>
    <t>Boring through thick cross ice</t>
  </si>
  <si>
    <t>Forcing through thick and heavy ice</t>
  </si>
  <si>
    <t>Continous beset. Ice very close</t>
  </si>
  <si>
    <t>Calm</t>
  </si>
  <si>
    <t>Ship still fast at grapple</t>
  </si>
  <si>
    <t>Continue fast to grapple</t>
  </si>
  <si>
    <t>Ice more close</t>
  </si>
  <si>
    <t>Strong gales</t>
  </si>
  <si>
    <t>2M84(75) - 2M84(186)</t>
  </si>
  <si>
    <t>Light breeze</t>
  </si>
  <si>
    <t>WbN</t>
  </si>
  <si>
    <t>Fresh gales</t>
  </si>
  <si>
    <t>30W</t>
  </si>
  <si>
    <t>Squalls</t>
  </si>
  <si>
    <t>A heavy cross sea</t>
  </si>
  <si>
    <t>WbS</t>
  </si>
  <si>
    <t>SEbE</t>
  </si>
  <si>
    <t>Strong SW swell</t>
  </si>
  <si>
    <t>NNE</t>
  </si>
  <si>
    <t>Strong N swell</t>
  </si>
  <si>
    <t>Strong E swell</t>
  </si>
  <si>
    <t>NbW</t>
  </si>
  <si>
    <t>SW</t>
  </si>
  <si>
    <t>Body of Resolution NE</t>
  </si>
  <si>
    <t>Ice close packed</t>
  </si>
  <si>
    <t>NbE</t>
  </si>
  <si>
    <t>Large field of ice. Standing 
through straggling ice</t>
  </si>
  <si>
    <t>Standing through loose
 heavy straggling ice</t>
  </si>
  <si>
    <t>Fine breezes</t>
  </si>
  <si>
    <t>increasinhg breeze</t>
  </si>
  <si>
    <t>Strong NE swell</t>
  </si>
  <si>
    <t>Streams of ice</t>
  </si>
  <si>
    <t>Ice thick and heavy all round</t>
  </si>
  <si>
    <t>Boring through close packed ice</t>
  </si>
  <si>
    <t>Boring through heavy close packed ice</t>
  </si>
  <si>
    <t>For the last 24 hours the ship has struck some violent blows against heavy ice since which time she has made at the rate of about one inch of water per hour</t>
  </si>
  <si>
    <t>Ice very thick and heavy</t>
  </si>
  <si>
    <t>Boring through very heavy flows</t>
  </si>
  <si>
    <t>Boring through thick ice</t>
  </si>
  <si>
    <t>Ice more open but heavy fields</t>
  </si>
  <si>
    <t>Continue fast at grapple. Ice thick and heavy</t>
  </si>
  <si>
    <t>ice very close and heavy</t>
  </si>
  <si>
    <t>Ice more open continue to grapple</t>
  </si>
  <si>
    <t>The ice very close</t>
  </si>
  <si>
    <t>Boring through heavy ice</t>
  </si>
  <si>
    <t>Unknown</t>
  </si>
  <si>
    <t>Cardinal</t>
  </si>
  <si>
    <t>winds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</si>
  <si>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</si>
  <si>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</si>
  <si>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</si>
  <si>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</si>
  <si>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</si>
  <si>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</si>
  <si>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</si>
  <si>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</si>
  <si>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</si>
  <si>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</si>
  <si>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</si>
  <si>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</si>
  <si>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</si>
  <si>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</si>
  <si>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</si>
  <si>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</si>
  <si>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Light airss</t>
  </si>
  <si>
    <t>Small airss</t>
  </si>
  <si>
    <t>DMT</t>
  </si>
  <si>
    <t>Variables</t>
  </si>
  <si>
    <t>Nearly Calms</t>
  </si>
  <si>
    <t>Inclinable to calm</t>
  </si>
  <si>
    <t>Small airs</t>
  </si>
  <si>
    <t>Nearly Calm</t>
  </si>
  <si>
    <t>Easy breezess</t>
  </si>
  <si>
    <t>Feint breezes</t>
  </si>
  <si>
    <t>SbW</t>
  </si>
  <si>
    <t>Light windss</t>
  </si>
  <si>
    <t>SWbS</t>
  </si>
  <si>
    <t>Little windss</t>
  </si>
  <si>
    <t>Easy breezes</t>
  </si>
  <si>
    <t>SWbW</t>
  </si>
  <si>
    <t>Feint breeze</t>
  </si>
  <si>
    <t>Light winds</t>
  </si>
  <si>
    <t>Little winds</t>
  </si>
  <si>
    <t>Easy gales</t>
  </si>
  <si>
    <t>Feint gales</t>
  </si>
  <si>
    <t>NWbW</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</si>
  <si>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</si>
  <si>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</si>
  <si>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</si>
  <si>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</si>
  <si>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</si>
  <si>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</si>
  <si>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</si>
  <si>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</si>
  <si>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</si>
  <si>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</si>
  <si>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</si>
  <si>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</si>
  <si>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</si>
  <si>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</si>
  <si>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</si>
  <si>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</si>
  <si>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</si>
  <si>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</si>
  <si>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</si>
  <si>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</si>
  <si>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</si>
  <si>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</si>
  <si>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</si>
  <si>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</si>
  <si>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</si>
  <si>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</si>
  <si>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</si>
  <si>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</si>
  <si>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</si>
  <si>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</si>
  <si>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</si>
  <si>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</si>
  <si>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</si>
  <si>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</si>
  <si>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</si>
  <si>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</si>
  <si>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</si>
  <si>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</si>
  <si>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</si>
  <si>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</si>
  <si>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</si>
  <si>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</si>
  <si>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</si>
  <si>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</si>
  <si>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</si>
  <si>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</si>
  <si>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</si>
  <si>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</si>
  <si>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</si>
  <si>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</si>
  <si>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</si>
  <si>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</si>
  <si>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</si>
  <si>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</si>
  <si>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</si>
  <si>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</si>
  <si>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</si>
  <si>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</si>
  <si>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</si>
  <si>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</si>
  <si>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</si>
  <si>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</si>
  <si>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</si>
  <si>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</si>
  <si>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</si>
  <si>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</si>
  <si>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</si>
  <si>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</si>
  <si>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</si>
  <si>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</si>
  <si>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</si>
  <si>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</si>
  <si>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</si>
  <si>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</si>
  <si>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</si>
  <si>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</si>
  <si>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</si>
  <si>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</si>
  <si>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</si>
  <si>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</si>
  <si>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</si>
  <si>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</si>
  <si>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</si>
  <si>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</si>
  <si>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</si>
  <si>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</si>
  <si>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</si>
  <si>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</si>
  <si>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</si>
  <si>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</si>
  <si>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</si>
  <si>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</si>
  <si>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</si>
  <si>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</si>
  <si>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</si>
  <si>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</si>
  <si>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</si>
  <si>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</si>
  <si>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</si>
  <si>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</si>
  <si>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</si>
  <si>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</si>
  <si>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</si>
  <si>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</si>
  <si>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</si>
  <si>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</si>
  <si>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</si>
  <si>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</si>
  <si>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</si>
  <si>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</si>
  <si>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</si>
  <si>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</si>
  <si>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</si>
  <si>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</si>
  <si>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</si>
  <si>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</si>
  <si>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</si>
  <si>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</si>
  <si>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</si>
  <si>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</si>
  <si>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</si>
  <si>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</si>
  <si>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</si>
  <si>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</si>
  <si>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</si>
  <si>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</si>
  <si>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</si>
  <si>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</si>
  <si>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</si>
  <si>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</si>
  <si>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</si>
  <si>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gale force 9+</t>
  </si>
  <si>
    <t>DERIVED INDICES</t>
  </si>
  <si>
    <t>obs</t>
  </si>
  <si>
    <t>gales</t>
  </si>
  <si>
    <t>J</t>
  </si>
  <si>
    <t>F</t>
  </si>
  <si>
    <t>M</t>
  </si>
  <si>
    <t>A</t>
  </si>
  <si>
    <t>O</t>
  </si>
  <si>
    <t>D</t>
  </si>
  <si>
    <t>15W</t>
  </si>
  <si>
    <t>38W</t>
  </si>
  <si>
    <t>46W</t>
  </si>
  <si>
    <t>49W</t>
  </si>
  <si>
    <t>14W</t>
  </si>
  <si>
    <t>34W</t>
  </si>
  <si>
    <t>22W</t>
  </si>
  <si>
    <t>26W</t>
  </si>
  <si>
    <t>43W</t>
  </si>
  <si>
    <t>48W</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</si>
</sst>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7" fillId="2" borderId="0" xfId="0" applyFont="1" applyFill="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xf>
    <xf numFmtId="0" fontId="7" fillId="0" borderId="0" xfId="0" applyFont="1" applyAlignment="1">
      <alignment horizontal="left"/>
    </xf>
    <xf numFmtId="0" fontId="7" fillId="0" borderId="0" xfId="0" applyFont="1" applyAlignment="1">
      <alignment horizontal="left" wrapText="1"/>
    </xf>
    <xf numFmtId="49" fontId="8" fillId="0" borderId="0" xfId="0" applyNumberFormat="1" applyFont="1" applyAlignment="1">
      <alignment horizontal="left"/>
    </xf>
    <xf numFmtId="0" fontId="8" fillId="0" borderId="0" xfId="0" applyFont="1" applyAlignment="1">
      <alignment horizontal="left" vertical="center"/>
    </xf>
    <xf numFmtId="1" fontId="0" fillId="0" borderId="0" xfId="0" applyNumberFormat="1"/>
    <xf numFmtId="0" fontId="9" fillId="0" borderId="0" xfId="0" applyFont="1"/>
    <xf numFmtId="0" fontId="10" fillId="0" borderId="0" xfId="0" applyFont="1"/>
    <xf numFmtId="0" fontId="11" fillId="0" borderId="0" xfId="0" applyFont="1"/>
    <xf numFmtId="1" fontId="11"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2" fillId="0" borderId="0" xfId="0" applyFont="1" applyFill="1" applyBorder="1"/>
    <xf numFmtId="0" fontId="12" fillId="5" borderId="0" xfId="0" applyFont="1" applyFill="1" applyBorder="1"/>
    <xf numFmtId="0" fontId="12" fillId="6" borderId="0" xfId="0" applyFont="1" applyFill="1" applyBorder="1"/>
    <xf numFmtId="0" fontId="12" fillId="7" borderId="0" xfId="0" applyFont="1" applyFill="1" applyBorder="1"/>
    <xf numFmtId="0" fontId="12" fillId="8" borderId="0" xfId="0" applyFont="1" applyFill="1" applyBorder="1"/>
    <xf numFmtId="0" fontId="13" fillId="8" borderId="0" xfId="0" applyFont="1" applyFill="1" applyBorder="1"/>
    <xf numFmtId="0" fontId="12" fillId="9" borderId="0" xfId="0" applyFont="1" applyFill="1" applyBorder="1"/>
    <xf numFmtId="0" fontId="12" fillId="10" borderId="0" xfId="0" applyFont="1" applyFill="1" applyBorder="1"/>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3" sqref="A3"/>
    </sheetView>
  </sheetViews>
  <sheetFormatPr baseColWidth="10" defaultColWidth="8.83203125" defaultRowHeight="14" x14ac:dyDescent="0"/>
  <cols>
    <col min="1" max="1" width="77.6640625" style="20" bestFit="1" customWidth="1"/>
    <col min="2" max="2" width="28.6640625" style="20" customWidth="1"/>
    <col min="3" max="4" width="17.5" style="20" bestFit="1" customWidth="1"/>
    <col min="5" max="16384" width="8.83203125" style="20"/>
  </cols>
  <sheetData>
    <row r="1" spans="1:2" s="16" customFormat="1">
      <c r="A1" s="16"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7" customFormat="1">
      <c r="A7" s="17" t="s">
        <v>114</v>
      </c>
    </row>
    <row r="8" spans="1:2" s="18" customFormat="1">
      <c r="A8" s="18" t="s">
        <v>115</v>
      </c>
      <c r="B8" s="18" t="s">
        <v>116</v>
      </c>
    </row>
    <row r="9" spans="1:2" s="18" customFormat="1">
      <c r="A9" s="18" t="s">
        <v>117</v>
      </c>
      <c r="B9" s="18" t="s">
        <v>155</v>
      </c>
    </row>
    <row r="10" spans="1:2" s="18" customFormat="1">
      <c r="A10" s="18" t="s">
        <v>118</v>
      </c>
      <c r="B10" s="1" t="s">
        <v>203</v>
      </c>
    </row>
    <row r="11" spans="1:2" s="18" customFormat="1">
      <c r="A11" s="18" t="s">
        <v>119</v>
      </c>
      <c r="B11" s="18">
        <v>1837</v>
      </c>
    </row>
    <row r="12" spans="1:2" s="1" customFormat="1">
      <c r="A12" s="1" t="s">
        <v>120</v>
      </c>
      <c r="B12" s="1" t="s">
        <v>127</v>
      </c>
    </row>
    <row r="13" spans="1:2" s="1" customFormat="1">
      <c r="A13" s="1" t="s">
        <v>121</v>
      </c>
      <c r="B13" s="1" t="s">
        <v>128</v>
      </c>
    </row>
    <row r="14" spans="1:2" s="1" customFormat="1">
      <c r="A14" s="1" t="s">
        <v>122</v>
      </c>
      <c r="B14" s="6" t="s">
        <v>240</v>
      </c>
    </row>
    <row r="16" spans="1:2">
      <c r="A16" s="19" t="s">
        <v>69</v>
      </c>
    </row>
    <row r="17" spans="1:2">
      <c r="B17" s="21"/>
    </row>
    <row r="18" spans="1:2" ht="42">
      <c r="A18" s="22" t="s">
        <v>76</v>
      </c>
      <c r="B18" s="21"/>
    </row>
    <row r="19" spans="1:2">
      <c r="A19" s="22"/>
      <c r="B19" s="22"/>
    </row>
    <row r="21" spans="1:2">
      <c r="A21" s="23" t="s">
        <v>80</v>
      </c>
    </row>
    <row r="22" spans="1:2">
      <c r="A22" s="21"/>
    </row>
    <row r="23" spans="1:2">
      <c r="A23" s="24" t="s">
        <v>136</v>
      </c>
    </row>
    <row r="24" spans="1:2">
      <c r="A24" s="24" t="s">
        <v>137</v>
      </c>
    </row>
    <row r="25" spans="1:2">
      <c r="A25" s="24" t="s">
        <v>138</v>
      </c>
    </row>
    <row r="26" spans="1:2">
      <c r="A26" s="24" t="s">
        <v>139</v>
      </c>
    </row>
    <row r="27" spans="1:2" ht="28">
      <c r="A27" s="25" t="s">
        <v>140</v>
      </c>
    </row>
    <row r="28" spans="1:2">
      <c r="A28" s="24" t="s">
        <v>141</v>
      </c>
    </row>
    <row r="29" spans="1:2">
      <c r="A29" s="21" t="s">
        <v>142</v>
      </c>
    </row>
    <row r="30" spans="1:2">
      <c r="A30" s="21"/>
    </row>
    <row r="31" spans="1:2">
      <c r="A31" s="23" t="s">
        <v>81</v>
      </c>
    </row>
    <row r="32" spans="1:2">
      <c r="A32" s="21"/>
    </row>
    <row r="33" spans="1:1">
      <c r="A33" s="21" t="s">
        <v>70</v>
      </c>
    </row>
    <row r="34" spans="1:1">
      <c r="A34" s="21" t="s">
        <v>71</v>
      </c>
    </row>
    <row r="35" spans="1:1" ht="28">
      <c r="A35" s="22" t="s">
        <v>78</v>
      </c>
    </row>
    <row r="36" spans="1:1">
      <c r="A36" s="21" t="s">
        <v>75</v>
      </c>
    </row>
    <row r="37" spans="1:1">
      <c r="A37" s="21" t="s">
        <v>86</v>
      </c>
    </row>
    <row r="38" spans="1:1">
      <c r="A38" s="22" t="s">
        <v>87</v>
      </c>
    </row>
    <row r="39" spans="1:1" ht="28">
      <c r="A39" s="22" t="s">
        <v>88</v>
      </c>
    </row>
    <row r="40" spans="1:1">
      <c r="A40" s="22" t="s">
        <v>89</v>
      </c>
    </row>
    <row r="41" spans="1:1" ht="28">
      <c r="A41" s="22" t="s">
        <v>90</v>
      </c>
    </row>
    <row r="42" spans="1:1" ht="28">
      <c r="A42" s="22" t="s">
        <v>91</v>
      </c>
    </row>
    <row r="43" spans="1:1" ht="28">
      <c r="A43" s="22" t="s">
        <v>92</v>
      </c>
    </row>
    <row r="44" spans="1:1">
      <c r="A44" s="22" t="s">
        <v>93</v>
      </c>
    </row>
    <row r="45" spans="1:1">
      <c r="A45" s="21" t="s">
        <v>94</v>
      </c>
    </row>
    <row r="46" spans="1:1">
      <c r="A46" s="21" t="s">
        <v>95</v>
      </c>
    </row>
    <row r="47" spans="1:1">
      <c r="A47" s="21" t="s">
        <v>96</v>
      </c>
    </row>
    <row r="48" spans="1:1">
      <c r="A48" s="21" t="s">
        <v>97</v>
      </c>
    </row>
    <row r="49" spans="1:1">
      <c r="A49" s="21" t="s">
        <v>98</v>
      </c>
    </row>
    <row r="50" spans="1:1">
      <c r="A50" s="21" t="s">
        <v>99</v>
      </c>
    </row>
    <row r="51" spans="1:1" ht="28">
      <c r="A51" s="22" t="s">
        <v>100</v>
      </c>
    </row>
    <row r="53" spans="1:1">
      <c r="A53" s="23" t="s">
        <v>72</v>
      </c>
    </row>
    <row r="54" spans="1:1">
      <c r="A54" s="21"/>
    </row>
    <row r="55" spans="1:1">
      <c r="A55" s="21" t="s">
        <v>73</v>
      </c>
    </row>
    <row r="56" spans="1:1">
      <c r="A56" s="21" t="s">
        <v>74</v>
      </c>
    </row>
    <row r="58" spans="1:1">
      <c r="A58" s="26" t="s">
        <v>79</v>
      </c>
    </row>
    <row r="59" spans="1:1">
      <c r="A59" s="21" t="s">
        <v>101</v>
      </c>
    </row>
    <row r="60" spans="1:1">
      <c r="A60" s="21" t="s">
        <v>102</v>
      </c>
    </row>
    <row r="61" spans="1:1">
      <c r="A61" s="27" t="s">
        <v>124</v>
      </c>
    </row>
    <row r="63" spans="1:1">
      <c r="A63" s="21"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5" activePane="bottomRight" state="frozen"/>
      <selection pane="topRight" activeCell="D1" sqref="D1"/>
      <selection pane="bottomLeft" activeCell="A10" sqref="A10"/>
      <selection pane="bottomRight" activeCell="R390" sqref="R390"/>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4" customWidth="1"/>
    <col min="16" max="16" width="8.83203125" style="1"/>
    <col min="17" max="17" width="12.83203125" style="2" bestFit="1" customWidth="1"/>
    <col min="18" max="18" width="12.83203125" style="44" customWidth="1"/>
    <col min="19" max="19" width="12.83203125" style="1" customWidth="1"/>
    <col min="20" max="23" width="8.83203125" style="1"/>
    <col min="24" max="25" width="26.83203125" style="1" customWidth="1"/>
    <col min="26" max="26" width="27.1640625" style="1" customWidth="1"/>
    <col min="27" max="27" width="8.83203125" style="3"/>
    <col min="28" max="37" width="8.83203125" style="1"/>
    <col min="38" max="38" width="12.1640625" style="1" customWidth="1"/>
    <col min="39" max="39" width="8.83203125" style="1"/>
    <col min="40" max="43" width="8.83203125" style="44"/>
    <col min="44" max="44" width="11.5" style="1" customWidth="1"/>
    <col min="45" max="45" width="13" style="44" customWidth="1"/>
    <col min="46" max="46" width="8.83203125" style="1"/>
    <col min="47" max="47" width="29.33203125" style="4" customWidth="1"/>
    <col min="48" max="48" width="16.83203125" style="1" bestFit="1" customWidth="1"/>
    <col min="49" max="49" width="20.1640625" style="5" customWidth="1"/>
    <col min="50" max="57" width="8.83203125" style="5"/>
    <col min="58" max="59" width="8.83203125" style="1"/>
    <col min="60" max="63" width="8.83203125" style="5"/>
    <col min="64" max="16384" width="8.83203125" style="1"/>
  </cols>
  <sheetData>
    <row r="2" spans="2:65">
      <c r="B2" s="1" t="s">
        <v>0</v>
      </c>
      <c r="C2" s="1" t="s">
        <v>126</v>
      </c>
    </row>
    <row r="3" spans="2:65">
      <c r="B3" s="1" t="s">
        <v>1</v>
      </c>
      <c r="C3" s="1" t="s">
        <v>171</v>
      </c>
    </row>
    <row r="4" spans="2:65">
      <c r="B4" s="1" t="s">
        <v>2</v>
      </c>
      <c r="C4" s="1" t="s">
        <v>133</v>
      </c>
      <c r="AB4" s="1" t="s">
        <v>3</v>
      </c>
    </row>
    <row r="5" spans="2:65">
      <c r="B5" s="1" t="s">
        <v>4</v>
      </c>
      <c r="C5" s="6" t="s">
        <v>143</v>
      </c>
    </row>
    <row r="6" spans="2:65">
      <c r="B6" s="1" t="s">
        <v>85</v>
      </c>
      <c r="C6" s="1" t="s">
        <v>170</v>
      </c>
      <c r="AV6" s="4"/>
      <c r="AW6" s="7"/>
      <c r="AX6" s="7"/>
      <c r="AY6" s="7"/>
      <c r="AZ6" s="7"/>
      <c r="BA6" s="7"/>
      <c r="BB6" s="7"/>
      <c r="BC6" s="7"/>
      <c r="BD6" s="7"/>
      <c r="BE6" s="7"/>
      <c r="BF6" s="4"/>
      <c r="BG6" s="4"/>
      <c r="BH6" s="7"/>
      <c r="BI6" s="7"/>
      <c r="BJ6" s="7"/>
      <c r="BK6" s="7"/>
      <c r="BL6" s="4"/>
      <c r="BM6" s="4"/>
    </row>
    <row r="7" spans="2:65">
      <c r="B7" s="1" t="s">
        <v>5</v>
      </c>
      <c r="C7" s="1">
        <v>1838</v>
      </c>
      <c r="AB7" s="1" t="s">
        <v>6</v>
      </c>
      <c r="AN7" s="44" t="s">
        <v>7</v>
      </c>
      <c r="AS7" s="44" t="s">
        <v>8</v>
      </c>
      <c r="AV7" s="4"/>
      <c r="AW7" s="7"/>
      <c r="AX7" s="7"/>
      <c r="AY7" s="7"/>
      <c r="AZ7" s="7"/>
      <c r="BA7" s="7"/>
      <c r="BB7" s="7"/>
      <c r="BC7" s="7"/>
      <c r="BD7" s="7"/>
      <c r="BE7" s="7"/>
      <c r="BF7" s="4"/>
      <c r="BG7" s="4"/>
      <c r="BH7" s="7"/>
      <c r="BI7" s="7"/>
      <c r="BJ7" s="7"/>
      <c r="BK7" s="7"/>
      <c r="BL7" s="4"/>
      <c r="BM7" s="4"/>
    </row>
    <row r="8" spans="2:65">
      <c r="B8" s="1" t="s">
        <v>104</v>
      </c>
      <c r="C8" s="1" t="s">
        <v>203</v>
      </c>
      <c r="AV8" s="4"/>
      <c r="AW8" s="7"/>
      <c r="AX8" s="7"/>
      <c r="AY8" s="7"/>
      <c r="AZ8" s="7"/>
      <c r="BA8" s="7"/>
      <c r="BB8" s="7"/>
      <c r="BC8" s="7"/>
      <c r="BD8" s="7"/>
      <c r="BE8" s="7"/>
      <c r="BF8" s="4"/>
      <c r="BG8" s="4"/>
      <c r="BH8" s="7"/>
      <c r="BI8" s="7"/>
      <c r="BJ8" s="7"/>
      <c r="BK8" s="7"/>
      <c r="BL8" s="4"/>
      <c r="BM8" s="4"/>
    </row>
    <row r="9" spans="2:65">
      <c r="C9" s="2" t="s">
        <v>9</v>
      </c>
      <c r="D9" s="1" t="s">
        <v>10</v>
      </c>
      <c r="E9" s="1" t="s">
        <v>10</v>
      </c>
      <c r="F9" s="1" t="s">
        <v>11</v>
      </c>
      <c r="G9" s="1" t="s">
        <v>11</v>
      </c>
      <c r="H9" s="1" t="s">
        <v>12</v>
      </c>
      <c r="J9" s="1" t="s">
        <v>13</v>
      </c>
      <c r="K9" s="2" t="s">
        <v>14</v>
      </c>
      <c r="L9" s="2" t="s">
        <v>241</v>
      </c>
      <c r="M9" s="1" t="s">
        <v>64</v>
      </c>
      <c r="N9" s="2" t="s">
        <v>66</v>
      </c>
      <c r="O9" s="44" t="s">
        <v>66</v>
      </c>
      <c r="P9" s="1" t="s">
        <v>15</v>
      </c>
      <c r="Q9" s="2" t="s">
        <v>67</v>
      </c>
      <c r="R9" s="44" t="s">
        <v>67</v>
      </c>
      <c r="S9" s="1" t="s">
        <v>68</v>
      </c>
      <c r="T9" s="1" t="s">
        <v>57</v>
      </c>
      <c r="AL9" s="1" t="s">
        <v>61</v>
      </c>
      <c r="AR9" s="1" t="s">
        <v>16</v>
      </c>
      <c r="AU9" s="1"/>
      <c r="AW9" s="7"/>
      <c r="AX9" s="7"/>
      <c r="AY9" s="7"/>
      <c r="AZ9" s="7"/>
      <c r="BA9" s="7"/>
      <c r="BB9" s="7"/>
      <c r="BC9" s="7"/>
      <c r="BD9" s="7"/>
      <c r="BE9" s="7"/>
      <c r="BF9" s="4"/>
      <c r="BG9" s="4"/>
      <c r="BH9" s="7"/>
      <c r="BI9" s="7"/>
      <c r="BJ9" s="7"/>
      <c r="BK9" s="7"/>
      <c r="BL9" s="4"/>
      <c r="BM9" s="4"/>
    </row>
    <row r="10" spans="2:65">
      <c r="C10" s="2" t="s">
        <v>17</v>
      </c>
      <c r="D10" s="1" t="s">
        <v>18</v>
      </c>
      <c r="E10" s="1" t="s">
        <v>19</v>
      </c>
      <c r="F10" s="1" t="s">
        <v>18</v>
      </c>
      <c r="G10" s="1" t="s">
        <v>19</v>
      </c>
      <c r="H10" s="1" t="s">
        <v>20</v>
      </c>
      <c r="I10" s="1" t="s">
        <v>4</v>
      </c>
      <c r="J10" s="1" t="s">
        <v>21</v>
      </c>
      <c r="K10" s="2" t="s">
        <v>21</v>
      </c>
      <c r="L10" s="2" t="s">
        <v>242</v>
      </c>
      <c r="M10" s="1" t="s">
        <v>105</v>
      </c>
      <c r="N10" s="2" t="s">
        <v>65</v>
      </c>
      <c r="O10" s="44" t="s">
        <v>65</v>
      </c>
      <c r="P10" s="1" t="s">
        <v>22</v>
      </c>
      <c r="Q10" s="2" t="s">
        <v>23</v>
      </c>
      <c r="R10" s="44" t="s">
        <v>23</v>
      </c>
      <c r="S10" s="1" t="s">
        <v>84</v>
      </c>
      <c r="T10" s="1" t="s">
        <v>58</v>
      </c>
      <c r="U10" s="1" t="s">
        <v>24</v>
      </c>
      <c r="V10" s="1" t="s">
        <v>25</v>
      </c>
      <c r="W10" s="1" t="s">
        <v>26</v>
      </c>
      <c r="X10" s="1" t="s">
        <v>27</v>
      </c>
      <c r="Y10" s="1" t="s">
        <v>56</v>
      </c>
      <c r="Z10" s="1" t="s">
        <v>77</v>
      </c>
      <c r="AB10" s="1" t="s">
        <v>28</v>
      </c>
      <c r="AC10" s="1" t="s">
        <v>29</v>
      </c>
      <c r="AD10" s="1" t="s">
        <v>30</v>
      </c>
      <c r="AE10" s="1" t="s">
        <v>31</v>
      </c>
      <c r="AF10" s="1" t="s">
        <v>32</v>
      </c>
      <c r="AG10" s="1" t="s">
        <v>33</v>
      </c>
      <c r="AH10" s="1" t="s">
        <v>34</v>
      </c>
      <c r="AI10" s="1" t="s">
        <v>35</v>
      </c>
      <c r="AJ10" s="1" t="s">
        <v>36</v>
      </c>
      <c r="AK10" s="1" t="s">
        <v>37</v>
      </c>
      <c r="AL10" s="1" t="s">
        <v>38</v>
      </c>
      <c r="AM10" s="1" t="s">
        <v>63</v>
      </c>
      <c r="AN10" s="44" t="s">
        <v>39</v>
      </c>
      <c r="AO10" s="44" t="s">
        <v>40</v>
      </c>
      <c r="AP10" s="44" t="s">
        <v>41</v>
      </c>
      <c r="AQ10" s="44" t="s">
        <v>42</v>
      </c>
      <c r="AR10" s="1" t="s">
        <v>38</v>
      </c>
      <c r="AS10" s="44" t="s">
        <v>412</v>
      </c>
      <c r="AT10" s="1" t="s">
        <v>62</v>
      </c>
      <c r="AU10" s="1" t="s">
        <v>82</v>
      </c>
      <c r="AV10" s="1" t="s">
        <v>83</v>
      </c>
      <c r="AW10" s="5" t="s">
        <v>123</v>
      </c>
      <c r="AX10" s="7"/>
      <c r="AY10" s="7"/>
      <c r="AZ10" s="7"/>
      <c r="BA10" s="7"/>
      <c r="BB10" s="7"/>
      <c r="BC10" s="7"/>
      <c r="BD10" s="7"/>
      <c r="BE10" s="7"/>
      <c r="BF10" s="4"/>
      <c r="BG10" s="4"/>
      <c r="BH10" s="7"/>
      <c r="BI10" s="7"/>
      <c r="BJ10" s="7"/>
      <c r="BK10" s="7"/>
      <c r="BL10" s="4"/>
      <c r="BM10" s="4"/>
    </row>
    <row r="11" spans="2:65">
      <c r="B11" s="8">
        <v>36892</v>
      </c>
      <c r="C11" s="2">
        <v>1</v>
      </c>
      <c r="K11" s="2" t="str">
        <f>Magnetic!X11</f>
        <v/>
      </c>
      <c r="L11" s="2" t="str">
        <f>IF(ISNA(VLOOKUP(K11,Lookup!$F$7:$G$38,2,0)),"",VLOOKUP(K11,Lookup!$F$7:$G$38,2,0))</f>
        <v/>
      </c>
      <c r="N11" s="2" t="str">
        <f>IF(ISNA(VLOOKUP(M11,Lookup!$B$7:$C$160,2,0)),"",VLOOKUP(M11,Lookup!$B$7:$C$160,2,0))</f>
        <v/>
      </c>
      <c r="O11" s="44" t="str">
        <f>N11</f>
        <v/>
      </c>
      <c r="Q11" s="2" t="str">
        <f>IF(ISNA(VLOOKUP(P11,Lookup!$B$7:$C$160,2,0)),"",VLOOKUP(P11,Lookup!$B$7:$C$160,2,0))</f>
        <v/>
      </c>
      <c r="R11" s="44" t="str">
        <f>Q11</f>
        <v/>
      </c>
      <c r="AB11" s="9" t="str">
        <f>IF($Q11=0,1," ")</f>
        <v xml:space="preserve"> </v>
      </c>
      <c r="AC11" s="9" t="str">
        <f>IF($Q11=2,1," ")</f>
        <v xml:space="preserve"> </v>
      </c>
      <c r="AD11" s="9" t="str">
        <f>IF($Q11=4,1," ")</f>
        <v xml:space="preserve"> </v>
      </c>
      <c r="AE11" s="9" t="str">
        <f>IF($Q11=5,1," ")</f>
        <v xml:space="preserve"> </v>
      </c>
      <c r="AF11" s="9" t="str">
        <f>IF($Q11=6,1," ")</f>
        <v xml:space="preserve"> </v>
      </c>
      <c r="AG11" s="9" t="str">
        <f>IF($Q11=7,1," ")</f>
        <v xml:space="preserve"> </v>
      </c>
      <c r="AH11" s="9" t="str">
        <f>IF($Q11=8,1," ")</f>
        <v xml:space="preserve"> </v>
      </c>
      <c r="AI11" s="9" t="str">
        <f>IF($Q11=9,1," ")</f>
        <v xml:space="preserve"> </v>
      </c>
      <c r="AJ11" s="9" t="str">
        <f>IF($Q11=10,1," ")</f>
        <v xml:space="preserve"> </v>
      </c>
      <c r="AK11" s="9" t="str">
        <f>IF($Q11=11,1," ")</f>
        <v xml:space="preserve"> </v>
      </c>
      <c r="AL11" s="9" t="str">
        <f>IF($Q11=-99,1," ")</f>
        <v xml:space="preserve"> </v>
      </c>
      <c r="AN11" s="44" t="str">
        <f>IF(L11="N",1," ")</f>
        <v xml:space="preserve"> </v>
      </c>
      <c r="AO11" s="44" t="str">
        <f>IF(L11="E",1," ")</f>
        <v xml:space="preserve"> </v>
      </c>
      <c r="AP11" s="44" t="str">
        <f>IF(L11="S",1," ")</f>
        <v xml:space="preserve"> </v>
      </c>
      <c r="AQ11" s="44" t="str">
        <f>IF(L11="W",1," ")</f>
        <v xml:space="preserve"> </v>
      </c>
      <c r="AR11" s="10" t="str">
        <f>IF($K11=-99,1," ")</f>
        <v xml:space="preserve"> </v>
      </c>
      <c r="AS11" s="44">
        <f>SUM(AI11:AK11)</f>
        <v>0</v>
      </c>
    </row>
    <row r="12" spans="2:65">
      <c r="B12" s="1">
        <v>2</v>
      </c>
      <c r="C12" s="2">
        <f>C11+1</f>
        <v>2</v>
      </c>
      <c r="K12" s="2" t="str">
        <f>Magnetic!X12</f>
        <v/>
      </c>
      <c r="L12" s="2" t="str">
        <f>IF(ISNA(VLOOKUP(K12,Lookup!$F$7:$G$38,2,0)),"",VLOOKUP(K12,Lookup!$F$7:$G$38,2,0))</f>
        <v/>
      </c>
      <c r="N12" s="2" t="str">
        <f>IF(ISNA(VLOOKUP(M12,Lookup!$B$7:$C$160,2,0)),"",VLOOKUP(M12,Lookup!$B$7:$C$160,2,0))</f>
        <v/>
      </c>
      <c r="O12" s="44" t="str">
        <f t="shared" ref="O12:O75" si="0">N12</f>
        <v/>
      </c>
      <c r="Q12" s="2" t="str">
        <f>IF(ISNA(VLOOKUP(P12,Lookup!$B$7:$C$160,2,0)),"",VLOOKUP(P12,Lookup!$B$7:$C$160,2,0))</f>
        <v/>
      </c>
      <c r="R12" s="44" t="str">
        <f t="shared" ref="R12:R75" si="1">Q12</f>
        <v/>
      </c>
      <c r="AB12" s="9" t="str">
        <f t="shared" ref="AB12:AB75" si="2">IF($Q12=0,1," ")</f>
        <v xml:space="preserve"> </v>
      </c>
      <c r="AC12" s="9" t="str">
        <f t="shared" ref="AC12:AC75" si="3">IF($Q12=2,1," ")</f>
        <v xml:space="preserve"> </v>
      </c>
      <c r="AD12" s="9" t="str">
        <f t="shared" ref="AD12:AD75" si="4">IF($Q12=4,1," ")</f>
        <v xml:space="preserve"> </v>
      </c>
      <c r="AE12" s="9" t="str">
        <f t="shared" ref="AE12:AE75" si="5">IF($Q12=5,1," ")</f>
        <v xml:space="preserve"> </v>
      </c>
      <c r="AF12" s="9" t="str">
        <f t="shared" ref="AF12:AF75" si="6">IF($Q12=6,1," ")</f>
        <v xml:space="preserve"> </v>
      </c>
      <c r="AG12" s="9" t="str">
        <f t="shared" ref="AG12:AG75" si="7">IF($Q12=7,1," ")</f>
        <v xml:space="preserve"> </v>
      </c>
      <c r="AH12" s="9" t="str">
        <f t="shared" ref="AH12:AH75" si="8">IF($Q12=8,1," ")</f>
        <v xml:space="preserve"> </v>
      </c>
      <c r="AI12" s="9" t="str">
        <f t="shared" ref="AI12:AI75" si="9">IF($Q12=9,1," ")</f>
        <v xml:space="preserve"> </v>
      </c>
      <c r="AJ12" s="9" t="str">
        <f t="shared" ref="AJ12:AJ75" si="10">IF($Q12=10,1," ")</f>
        <v xml:space="preserve"> </v>
      </c>
      <c r="AK12" s="9" t="str">
        <f t="shared" ref="AK12:AK75" si="11">IF($Q12=11,1," ")</f>
        <v xml:space="preserve"> </v>
      </c>
      <c r="AL12" s="9"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10" t="str">
        <f t="shared" ref="AR12:AR75" si="17">IF($K12=-99,1," ")</f>
        <v xml:space="preserve"> </v>
      </c>
      <c r="AS12" s="44">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4" t="str">
        <f t="shared" si="0"/>
        <v/>
      </c>
      <c r="Q13" s="2" t="str">
        <f>IF(ISNA(VLOOKUP(P13,Lookup!$B$7:$C$160,2,0)),"",VLOOKUP(P13,Lookup!$B$7:$C$160,2,0))</f>
        <v/>
      </c>
      <c r="R13" s="44" t="str">
        <f t="shared" si="1"/>
        <v/>
      </c>
      <c r="AB13" s="9" t="str">
        <f t="shared" si="2"/>
        <v xml:space="preserve"> </v>
      </c>
      <c r="AC13" s="9" t="str">
        <f t="shared" si="3"/>
        <v xml:space="preserve"> </v>
      </c>
      <c r="AD13" s="9" t="str">
        <f t="shared" si="4"/>
        <v xml:space="preserve"> </v>
      </c>
      <c r="AE13" s="9" t="str">
        <f t="shared" si="5"/>
        <v xml:space="preserve"> </v>
      </c>
      <c r="AF13" s="9" t="str">
        <f t="shared" si="6"/>
        <v xml:space="preserve"> </v>
      </c>
      <c r="AG13" s="9" t="str">
        <f t="shared" si="7"/>
        <v xml:space="preserve"> </v>
      </c>
      <c r="AH13" s="9" t="str">
        <f t="shared" si="8"/>
        <v xml:space="preserve"> </v>
      </c>
      <c r="AI13" s="9" t="str">
        <f t="shared" si="9"/>
        <v xml:space="preserve"> </v>
      </c>
      <c r="AJ13" s="9" t="str">
        <f t="shared" si="10"/>
        <v xml:space="preserve"> </v>
      </c>
      <c r="AK13" s="9" t="str">
        <f t="shared" si="11"/>
        <v xml:space="preserve"> </v>
      </c>
      <c r="AL13" s="9" t="str">
        <f t="shared" si="12"/>
        <v xml:space="preserve"> </v>
      </c>
      <c r="AN13" s="44" t="str">
        <f t="shared" si="13"/>
        <v xml:space="preserve"> </v>
      </c>
      <c r="AO13" s="44" t="str">
        <f t="shared" si="14"/>
        <v xml:space="preserve"> </v>
      </c>
      <c r="AP13" s="44" t="str">
        <f t="shared" si="15"/>
        <v xml:space="preserve"> </v>
      </c>
      <c r="AQ13" s="44" t="str">
        <f t="shared" si="16"/>
        <v xml:space="preserve"> </v>
      </c>
      <c r="AR13" s="10" t="str">
        <f t="shared" si="17"/>
        <v xml:space="preserve"> </v>
      </c>
      <c r="AS13" s="44">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4" t="str">
        <f t="shared" si="0"/>
        <v/>
      </c>
      <c r="Q14" s="2" t="str">
        <f>IF(ISNA(VLOOKUP(P14,Lookup!$B$7:$C$160,2,0)),"",VLOOKUP(P14,Lookup!$B$7:$C$160,2,0))</f>
        <v/>
      </c>
      <c r="R14" s="44" t="str">
        <f t="shared" si="1"/>
        <v/>
      </c>
      <c r="AB14" s="9" t="str">
        <f t="shared" si="2"/>
        <v xml:space="preserve"> </v>
      </c>
      <c r="AC14" s="9" t="str">
        <f t="shared" si="3"/>
        <v xml:space="preserve"> </v>
      </c>
      <c r="AD14" s="9" t="str">
        <f t="shared" si="4"/>
        <v xml:space="preserve"> </v>
      </c>
      <c r="AE14" s="9" t="str">
        <f t="shared" si="5"/>
        <v xml:space="preserve"> </v>
      </c>
      <c r="AF14" s="9" t="str">
        <f t="shared" si="6"/>
        <v xml:space="preserve"> </v>
      </c>
      <c r="AG14" s="9" t="str">
        <f t="shared" si="7"/>
        <v xml:space="preserve"> </v>
      </c>
      <c r="AH14" s="9" t="str">
        <f t="shared" si="8"/>
        <v xml:space="preserve"> </v>
      </c>
      <c r="AI14" s="9" t="str">
        <f t="shared" si="9"/>
        <v xml:space="preserve"> </v>
      </c>
      <c r="AJ14" s="9" t="str">
        <f t="shared" si="10"/>
        <v xml:space="preserve"> </v>
      </c>
      <c r="AK14" s="9" t="str">
        <f t="shared" si="11"/>
        <v xml:space="preserve"> </v>
      </c>
      <c r="AL14" s="9" t="str">
        <f t="shared" si="12"/>
        <v xml:space="preserve"> </v>
      </c>
      <c r="AN14" s="44" t="str">
        <f t="shared" si="13"/>
        <v xml:space="preserve"> </v>
      </c>
      <c r="AO14" s="44" t="str">
        <f t="shared" si="14"/>
        <v xml:space="preserve"> </v>
      </c>
      <c r="AP14" s="44" t="str">
        <f t="shared" si="15"/>
        <v xml:space="preserve"> </v>
      </c>
      <c r="AQ14" s="44" t="str">
        <f t="shared" si="16"/>
        <v xml:space="preserve"> </v>
      </c>
      <c r="AR14" s="10" t="str">
        <f t="shared" si="17"/>
        <v xml:space="preserve"> </v>
      </c>
      <c r="AS14" s="44">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4" t="str">
        <f t="shared" si="0"/>
        <v/>
      </c>
      <c r="Q15" s="2" t="str">
        <f>IF(ISNA(VLOOKUP(P15,Lookup!$B$7:$C$160,2,0)),"",VLOOKUP(P15,Lookup!$B$7:$C$160,2,0))</f>
        <v/>
      </c>
      <c r="R15" s="44" t="str">
        <f t="shared" si="1"/>
        <v/>
      </c>
      <c r="AB15" s="9" t="str">
        <f t="shared" si="2"/>
        <v xml:space="preserve"> </v>
      </c>
      <c r="AC15" s="9" t="str">
        <f t="shared" si="3"/>
        <v xml:space="preserve"> </v>
      </c>
      <c r="AD15" s="9" t="str">
        <f t="shared" si="4"/>
        <v xml:space="preserve"> </v>
      </c>
      <c r="AE15" s="9" t="str">
        <f t="shared" si="5"/>
        <v xml:space="preserve"> </v>
      </c>
      <c r="AF15" s="9" t="str">
        <f t="shared" si="6"/>
        <v xml:space="preserve"> </v>
      </c>
      <c r="AG15" s="9" t="str">
        <f t="shared" si="7"/>
        <v xml:space="preserve"> </v>
      </c>
      <c r="AH15" s="9" t="str">
        <f t="shared" si="8"/>
        <v xml:space="preserve"> </v>
      </c>
      <c r="AI15" s="9" t="str">
        <f t="shared" si="9"/>
        <v xml:space="preserve"> </v>
      </c>
      <c r="AJ15" s="9" t="str">
        <f t="shared" si="10"/>
        <v xml:space="preserve"> </v>
      </c>
      <c r="AK15" s="9" t="str">
        <f t="shared" si="11"/>
        <v xml:space="preserve"> </v>
      </c>
      <c r="AL15" s="9" t="str">
        <f t="shared" si="12"/>
        <v xml:space="preserve"> </v>
      </c>
      <c r="AN15" s="44" t="str">
        <f t="shared" si="13"/>
        <v xml:space="preserve"> </v>
      </c>
      <c r="AO15" s="44" t="str">
        <f t="shared" si="14"/>
        <v xml:space="preserve"> </v>
      </c>
      <c r="AP15" s="44" t="str">
        <f t="shared" si="15"/>
        <v xml:space="preserve"> </v>
      </c>
      <c r="AQ15" s="44" t="str">
        <f t="shared" si="16"/>
        <v xml:space="preserve"> </v>
      </c>
      <c r="AR15" s="10" t="str">
        <f t="shared" si="17"/>
        <v xml:space="preserve"> </v>
      </c>
      <c r="AS15" s="44">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4" t="str">
        <f t="shared" si="0"/>
        <v/>
      </c>
      <c r="Q16" s="2" t="str">
        <f>IF(ISNA(VLOOKUP(P16,Lookup!$B$7:$C$160,2,0)),"",VLOOKUP(P16,Lookup!$B$7:$C$160,2,0))</f>
        <v/>
      </c>
      <c r="R16" s="44" t="str">
        <f t="shared" si="1"/>
        <v/>
      </c>
      <c r="AB16" s="9" t="str">
        <f t="shared" si="2"/>
        <v xml:space="preserve"> </v>
      </c>
      <c r="AC16" s="9" t="str">
        <f t="shared" si="3"/>
        <v xml:space="preserve"> </v>
      </c>
      <c r="AD16" s="9" t="str">
        <f t="shared" si="4"/>
        <v xml:space="preserve"> </v>
      </c>
      <c r="AE16" s="9" t="str">
        <f t="shared" si="5"/>
        <v xml:space="preserve"> </v>
      </c>
      <c r="AF16" s="9" t="str">
        <f t="shared" si="6"/>
        <v xml:space="preserve"> </v>
      </c>
      <c r="AG16" s="9" t="str">
        <f t="shared" si="7"/>
        <v xml:space="preserve"> </v>
      </c>
      <c r="AH16" s="9" t="str">
        <f t="shared" si="8"/>
        <v xml:space="preserve"> </v>
      </c>
      <c r="AI16" s="9" t="str">
        <f t="shared" si="9"/>
        <v xml:space="preserve"> </v>
      </c>
      <c r="AJ16" s="9" t="str">
        <f t="shared" si="10"/>
        <v xml:space="preserve"> </v>
      </c>
      <c r="AK16" s="9" t="str">
        <f t="shared" si="11"/>
        <v xml:space="preserve"> </v>
      </c>
      <c r="AL16" s="9" t="str">
        <f t="shared" si="12"/>
        <v xml:space="preserve"> </v>
      </c>
      <c r="AN16" s="44" t="str">
        <f t="shared" si="13"/>
        <v xml:space="preserve"> </v>
      </c>
      <c r="AO16" s="44" t="str">
        <f t="shared" si="14"/>
        <v xml:space="preserve"> </v>
      </c>
      <c r="AP16" s="44" t="str">
        <f t="shared" si="15"/>
        <v xml:space="preserve"> </v>
      </c>
      <c r="AQ16" s="44" t="str">
        <f t="shared" si="16"/>
        <v xml:space="preserve"> </v>
      </c>
      <c r="AR16" s="10" t="str">
        <f t="shared" si="17"/>
        <v xml:space="preserve"> </v>
      </c>
      <c r="AS16" s="44">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4" t="str">
        <f t="shared" si="0"/>
        <v/>
      </c>
      <c r="Q17" s="2" t="str">
        <f>IF(ISNA(VLOOKUP(P17,Lookup!$B$7:$C$160,2,0)),"",VLOOKUP(P17,Lookup!$B$7:$C$160,2,0))</f>
        <v/>
      </c>
      <c r="R17" s="44" t="str">
        <f t="shared" si="1"/>
        <v/>
      </c>
      <c r="AB17" s="9" t="str">
        <f t="shared" si="2"/>
        <v xml:space="preserve"> </v>
      </c>
      <c r="AC17" s="9" t="str">
        <f t="shared" si="3"/>
        <v xml:space="preserve"> </v>
      </c>
      <c r="AD17" s="9" t="str">
        <f t="shared" si="4"/>
        <v xml:space="preserve"> </v>
      </c>
      <c r="AE17" s="9" t="str">
        <f t="shared" si="5"/>
        <v xml:space="preserve"> </v>
      </c>
      <c r="AF17" s="9" t="str">
        <f t="shared" si="6"/>
        <v xml:space="preserve"> </v>
      </c>
      <c r="AG17" s="9" t="str">
        <f t="shared" si="7"/>
        <v xml:space="preserve"> </v>
      </c>
      <c r="AH17" s="9" t="str">
        <f t="shared" si="8"/>
        <v xml:space="preserve"> </v>
      </c>
      <c r="AI17" s="9" t="str">
        <f t="shared" si="9"/>
        <v xml:space="preserve"> </v>
      </c>
      <c r="AJ17" s="9" t="str">
        <f t="shared" si="10"/>
        <v xml:space="preserve"> </v>
      </c>
      <c r="AK17" s="9" t="str">
        <f t="shared" si="11"/>
        <v xml:space="preserve"> </v>
      </c>
      <c r="AL17" s="9" t="str">
        <f t="shared" si="12"/>
        <v xml:space="preserve"> </v>
      </c>
      <c r="AN17" s="44" t="str">
        <f t="shared" si="13"/>
        <v xml:space="preserve"> </v>
      </c>
      <c r="AO17" s="44" t="str">
        <f t="shared" si="14"/>
        <v xml:space="preserve"> </v>
      </c>
      <c r="AP17" s="44" t="str">
        <f t="shared" si="15"/>
        <v xml:space="preserve"> </v>
      </c>
      <c r="AQ17" s="44" t="str">
        <f t="shared" si="16"/>
        <v xml:space="preserve"> </v>
      </c>
      <c r="AR17" s="10" t="str">
        <f t="shared" si="17"/>
        <v xml:space="preserve"> </v>
      </c>
      <c r="AS17" s="44">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4" t="str">
        <f t="shared" si="0"/>
        <v/>
      </c>
      <c r="Q18" s="2" t="str">
        <f>IF(ISNA(VLOOKUP(P18,Lookup!$B$7:$C$160,2,0)),"",VLOOKUP(P18,Lookup!$B$7:$C$160,2,0))</f>
        <v/>
      </c>
      <c r="R18" s="44" t="str">
        <f t="shared" si="1"/>
        <v/>
      </c>
      <c r="AB18" s="9" t="str">
        <f t="shared" si="2"/>
        <v xml:space="preserve"> </v>
      </c>
      <c r="AC18" s="9" t="str">
        <f t="shared" si="3"/>
        <v xml:space="preserve"> </v>
      </c>
      <c r="AD18" s="9" t="str">
        <f t="shared" si="4"/>
        <v xml:space="preserve"> </v>
      </c>
      <c r="AE18" s="9" t="str">
        <f t="shared" si="5"/>
        <v xml:space="preserve"> </v>
      </c>
      <c r="AF18" s="9" t="str">
        <f t="shared" si="6"/>
        <v xml:space="preserve"> </v>
      </c>
      <c r="AG18" s="9" t="str">
        <f t="shared" si="7"/>
        <v xml:space="preserve"> </v>
      </c>
      <c r="AH18" s="9" t="str">
        <f t="shared" si="8"/>
        <v xml:space="preserve"> </v>
      </c>
      <c r="AI18" s="9" t="str">
        <f t="shared" si="9"/>
        <v xml:space="preserve"> </v>
      </c>
      <c r="AJ18" s="9" t="str">
        <f t="shared" si="10"/>
        <v xml:space="preserve"> </v>
      </c>
      <c r="AK18" s="9" t="str">
        <f t="shared" si="11"/>
        <v xml:space="preserve"> </v>
      </c>
      <c r="AL18" s="9" t="str">
        <f t="shared" si="12"/>
        <v xml:space="preserve"> </v>
      </c>
      <c r="AN18" s="44" t="str">
        <f t="shared" si="13"/>
        <v xml:space="preserve"> </v>
      </c>
      <c r="AO18" s="44" t="str">
        <f t="shared" si="14"/>
        <v xml:space="preserve"> </v>
      </c>
      <c r="AP18" s="44" t="str">
        <f t="shared" si="15"/>
        <v xml:space="preserve"> </v>
      </c>
      <c r="AQ18" s="44" t="str">
        <f t="shared" si="16"/>
        <v xml:space="preserve"> </v>
      </c>
      <c r="AR18" s="10" t="str">
        <f t="shared" si="17"/>
        <v xml:space="preserve"> </v>
      </c>
      <c r="AS18" s="44">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4" t="str">
        <f t="shared" si="0"/>
        <v/>
      </c>
      <c r="Q19" s="2" t="str">
        <f>IF(ISNA(VLOOKUP(P19,Lookup!$B$7:$C$160,2,0)),"",VLOOKUP(P19,Lookup!$B$7:$C$160,2,0))</f>
        <v/>
      </c>
      <c r="R19" s="44" t="str">
        <f t="shared" si="1"/>
        <v/>
      </c>
      <c r="AB19" s="9" t="str">
        <f t="shared" si="2"/>
        <v xml:space="preserve"> </v>
      </c>
      <c r="AC19" s="9" t="str">
        <f t="shared" si="3"/>
        <v xml:space="preserve"> </v>
      </c>
      <c r="AD19" s="9" t="str">
        <f t="shared" si="4"/>
        <v xml:space="preserve"> </v>
      </c>
      <c r="AE19" s="9" t="str">
        <f t="shared" si="5"/>
        <v xml:space="preserve"> </v>
      </c>
      <c r="AF19" s="9" t="str">
        <f t="shared" si="6"/>
        <v xml:space="preserve"> </v>
      </c>
      <c r="AG19" s="9" t="str">
        <f t="shared" si="7"/>
        <v xml:space="preserve"> </v>
      </c>
      <c r="AH19" s="9" t="str">
        <f t="shared" si="8"/>
        <v xml:space="preserve"> </v>
      </c>
      <c r="AI19" s="9" t="str">
        <f t="shared" si="9"/>
        <v xml:space="preserve"> </v>
      </c>
      <c r="AJ19" s="9" t="str">
        <f t="shared" si="10"/>
        <v xml:space="preserve"> </v>
      </c>
      <c r="AK19" s="9" t="str">
        <f t="shared" si="11"/>
        <v xml:space="preserve"> </v>
      </c>
      <c r="AL19" s="9" t="str">
        <f t="shared" si="12"/>
        <v xml:space="preserve"> </v>
      </c>
      <c r="AN19" s="44" t="str">
        <f t="shared" si="13"/>
        <v xml:space="preserve"> </v>
      </c>
      <c r="AO19" s="44" t="str">
        <f t="shared" si="14"/>
        <v xml:space="preserve"> </v>
      </c>
      <c r="AP19" s="44" t="str">
        <f t="shared" si="15"/>
        <v xml:space="preserve"> </v>
      </c>
      <c r="AQ19" s="44" t="str">
        <f t="shared" si="16"/>
        <v xml:space="preserve"> </v>
      </c>
      <c r="AR19" s="10" t="str">
        <f t="shared" si="17"/>
        <v xml:space="preserve"> </v>
      </c>
      <c r="AS19" s="44">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4" t="str">
        <f t="shared" si="0"/>
        <v/>
      </c>
      <c r="Q20" s="2" t="str">
        <f>IF(ISNA(VLOOKUP(P20,Lookup!$B$7:$C$160,2,0)),"",VLOOKUP(P20,Lookup!$B$7:$C$160,2,0))</f>
        <v/>
      </c>
      <c r="R20" s="44" t="str">
        <f t="shared" si="1"/>
        <v/>
      </c>
      <c r="AB20" s="9" t="str">
        <f t="shared" si="2"/>
        <v xml:space="preserve"> </v>
      </c>
      <c r="AC20" s="9" t="str">
        <f t="shared" si="3"/>
        <v xml:space="preserve"> </v>
      </c>
      <c r="AD20" s="9" t="str">
        <f t="shared" si="4"/>
        <v xml:space="preserve"> </v>
      </c>
      <c r="AE20" s="9" t="str">
        <f t="shared" si="5"/>
        <v xml:space="preserve"> </v>
      </c>
      <c r="AF20" s="9" t="str">
        <f t="shared" si="6"/>
        <v xml:space="preserve"> </v>
      </c>
      <c r="AG20" s="9" t="str">
        <f t="shared" si="7"/>
        <v xml:space="preserve"> </v>
      </c>
      <c r="AH20" s="9" t="str">
        <f t="shared" si="8"/>
        <v xml:space="preserve"> </v>
      </c>
      <c r="AI20" s="9" t="str">
        <f t="shared" si="9"/>
        <v xml:space="preserve"> </v>
      </c>
      <c r="AJ20" s="9" t="str">
        <f t="shared" si="10"/>
        <v xml:space="preserve"> </v>
      </c>
      <c r="AK20" s="9" t="str">
        <f t="shared" si="11"/>
        <v xml:space="preserve"> </v>
      </c>
      <c r="AL20" s="9" t="str">
        <f t="shared" si="12"/>
        <v xml:space="preserve"> </v>
      </c>
      <c r="AN20" s="44" t="str">
        <f t="shared" si="13"/>
        <v xml:space="preserve"> </v>
      </c>
      <c r="AO20" s="44" t="str">
        <f t="shared" si="14"/>
        <v xml:space="preserve"> </v>
      </c>
      <c r="AP20" s="44" t="str">
        <f t="shared" si="15"/>
        <v xml:space="preserve"> </v>
      </c>
      <c r="AQ20" s="44" t="str">
        <f t="shared" si="16"/>
        <v xml:space="preserve"> </v>
      </c>
      <c r="AR20" s="10" t="str">
        <f t="shared" si="17"/>
        <v xml:space="preserve"> </v>
      </c>
      <c r="AS20" s="44">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4" t="str">
        <f t="shared" si="0"/>
        <v/>
      </c>
      <c r="Q21" s="2" t="str">
        <f>IF(ISNA(VLOOKUP(P21,Lookup!$B$7:$C$160,2,0)),"",VLOOKUP(P21,Lookup!$B$7:$C$160,2,0))</f>
        <v/>
      </c>
      <c r="R21" s="44" t="str">
        <f t="shared" si="1"/>
        <v/>
      </c>
      <c r="AB21" s="9" t="str">
        <f t="shared" si="2"/>
        <v xml:space="preserve"> </v>
      </c>
      <c r="AC21" s="9" t="str">
        <f t="shared" si="3"/>
        <v xml:space="preserve"> </v>
      </c>
      <c r="AD21" s="9" t="str">
        <f t="shared" si="4"/>
        <v xml:space="preserve"> </v>
      </c>
      <c r="AE21" s="9" t="str">
        <f t="shared" si="5"/>
        <v xml:space="preserve"> </v>
      </c>
      <c r="AF21" s="9" t="str">
        <f t="shared" si="6"/>
        <v xml:space="preserve"> </v>
      </c>
      <c r="AG21" s="9" t="str">
        <f t="shared" si="7"/>
        <v xml:space="preserve"> </v>
      </c>
      <c r="AH21" s="9" t="str">
        <f t="shared" si="8"/>
        <v xml:space="preserve"> </v>
      </c>
      <c r="AI21" s="9" t="str">
        <f t="shared" si="9"/>
        <v xml:space="preserve"> </v>
      </c>
      <c r="AJ21" s="9" t="str">
        <f t="shared" si="10"/>
        <v xml:space="preserve"> </v>
      </c>
      <c r="AK21" s="9" t="str">
        <f t="shared" si="11"/>
        <v xml:space="preserve"> </v>
      </c>
      <c r="AL21" s="9" t="str">
        <f t="shared" si="12"/>
        <v xml:space="preserve"> </v>
      </c>
      <c r="AN21" s="44" t="str">
        <f t="shared" si="13"/>
        <v xml:space="preserve"> </v>
      </c>
      <c r="AO21" s="44" t="str">
        <f t="shared" si="14"/>
        <v xml:space="preserve"> </v>
      </c>
      <c r="AP21" s="44" t="str">
        <f t="shared" si="15"/>
        <v xml:space="preserve"> </v>
      </c>
      <c r="AQ21" s="44" t="str">
        <f t="shared" si="16"/>
        <v xml:space="preserve"> </v>
      </c>
      <c r="AR21" s="10" t="str">
        <f t="shared" si="17"/>
        <v xml:space="preserve"> </v>
      </c>
      <c r="AS21" s="44">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4" t="str">
        <f t="shared" si="0"/>
        <v/>
      </c>
      <c r="Q22" s="2" t="str">
        <f>IF(ISNA(VLOOKUP(P22,Lookup!$B$7:$C$160,2,0)),"",VLOOKUP(P22,Lookup!$B$7:$C$160,2,0))</f>
        <v/>
      </c>
      <c r="R22" s="44" t="str">
        <f t="shared" si="1"/>
        <v/>
      </c>
      <c r="AB22" s="9" t="str">
        <f t="shared" si="2"/>
        <v xml:space="preserve"> </v>
      </c>
      <c r="AC22" s="9" t="str">
        <f t="shared" si="3"/>
        <v xml:space="preserve"> </v>
      </c>
      <c r="AD22" s="9" t="str">
        <f t="shared" si="4"/>
        <v xml:space="preserve"> </v>
      </c>
      <c r="AE22" s="9" t="str">
        <f t="shared" si="5"/>
        <v xml:space="preserve"> </v>
      </c>
      <c r="AF22" s="9" t="str">
        <f t="shared" si="6"/>
        <v xml:space="preserve"> </v>
      </c>
      <c r="AG22" s="9" t="str">
        <f t="shared" si="7"/>
        <v xml:space="preserve"> </v>
      </c>
      <c r="AH22" s="9" t="str">
        <f t="shared" si="8"/>
        <v xml:space="preserve"> </v>
      </c>
      <c r="AI22" s="9" t="str">
        <f t="shared" si="9"/>
        <v xml:space="preserve"> </v>
      </c>
      <c r="AJ22" s="9" t="str">
        <f t="shared" si="10"/>
        <v xml:space="preserve"> </v>
      </c>
      <c r="AK22" s="9" t="str">
        <f t="shared" si="11"/>
        <v xml:space="preserve"> </v>
      </c>
      <c r="AL22" s="9" t="str">
        <f t="shared" si="12"/>
        <v xml:space="preserve"> </v>
      </c>
      <c r="AN22" s="44" t="str">
        <f t="shared" si="13"/>
        <v xml:space="preserve"> </v>
      </c>
      <c r="AO22" s="44" t="str">
        <f t="shared" si="14"/>
        <v xml:space="preserve"> </v>
      </c>
      <c r="AP22" s="44" t="str">
        <f t="shared" si="15"/>
        <v xml:space="preserve"> </v>
      </c>
      <c r="AQ22" s="44" t="str">
        <f t="shared" si="16"/>
        <v xml:space="preserve"> </v>
      </c>
      <c r="AR22" s="10" t="str">
        <f t="shared" si="17"/>
        <v xml:space="preserve"> </v>
      </c>
      <c r="AS22" s="44">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4" t="str">
        <f t="shared" si="0"/>
        <v/>
      </c>
      <c r="Q23" s="2" t="str">
        <f>IF(ISNA(VLOOKUP(P23,Lookup!$B$7:$C$160,2,0)),"",VLOOKUP(P23,Lookup!$B$7:$C$160,2,0))</f>
        <v/>
      </c>
      <c r="R23" s="44" t="str">
        <f t="shared" si="1"/>
        <v/>
      </c>
      <c r="AB23" s="9" t="str">
        <f t="shared" si="2"/>
        <v xml:space="preserve"> </v>
      </c>
      <c r="AC23" s="9" t="str">
        <f t="shared" si="3"/>
        <v xml:space="preserve"> </v>
      </c>
      <c r="AD23" s="9" t="str">
        <f t="shared" si="4"/>
        <v xml:space="preserve"> </v>
      </c>
      <c r="AE23" s="9" t="str">
        <f t="shared" si="5"/>
        <v xml:space="preserve"> </v>
      </c>
      <c r="AF23" s="9" t="str">
        <f t="shared" si="6"/>
        <v xml:space="preserve"> </v>
      </c>
      <c r="AG23" s="9" t="str">
        <f t="shared" si="7"/>
        <v xml:space="preserve"> </v>
      </c>
      <c r="AH23" s="9" t="str">
        <f t="shared" si="8"/>
        <v xml:space="preserve"> </v>
      </c>
      <c r="AI23" s="9" t="str">
        <f t="shared" si="9"/>
        <v xml:space="preserve"> </v>
      </c>
      <c r="AJ23" s="9" t="str">
        <f t="shared" si="10"/>
        <v xml:space="preserve"> </v>
      </c>
      <c r="AK23" s="9" t="str">
        <f t="shared" si="11"/>
        <v xml:space="preserve"> </v>
      </c>
      <c r="AL23" s="9" t="str">
        <f t="shared" si="12"/>
        <v xml:space="preserve"> </v>
      </c>
      <c r="AN23" s="44" t="str">
        <f t="shared" si="13"/>
        <v xml:space="preserve"> </v>
      </c>
      <c r="AO23" s="44" t="str">
        <f t="shared" si="14"/>
        <v xml:space="preserve"> </v>
      </c>
      <c r="AP23" s="44" t="str">
        <f t="shared" si="15"/>
        <v xml:space="preserve"> </v>
      </c>
      <c r="AQ23" s="44" t="str">
        <f t="shared" si="16"/>
        <v xml:space="preserve"> </v>
      </c>
      <c r="AR23" s="10" t="str">
        <f t="shared" si="17"/>
        <v xml:space="preserve"> </v>
      </c>
      <c r="AS23" s="44">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4" t="str">
        <f t="shared" si="0"/>
        <v/>
      </c>
      <c r="Q24" s="2" t="str">
        <f>IF(ISNA(VLOOKUP(P24,Lookup!$B$7:$C$160,2,0)),"",VLOOKUP(P24,Lookup!$B$7:$C$160,2,0))</f>
        <v/>
      </c>
      <c r="R24" s="44" t="str">
        <f t="shared" si="1"/>
        <v/>
      </c>
      <c r="AB24" s="9" t="str">
        <f t="shared" si="2"/>
        <v xml:space="preserve"> </v>
      </c>
      <c r="AC24" s="9" t="str">
        <f t="shared" si="3"/>
        <v xml:space="preserve"> </v>
      </c>
      <c r="AD24" s="9" t="str">
        <f t="shared" si="4"/>
        <v xml:space="preserve"> </v>
      </c>
      <c r="AE24" s="9" t="str">
        <f t="shared" si="5"/>
        <v xml:space="preserve"> </v>
      </c>
      <c r="AF24" s="9" t="str">
        <f t="shared" si="6"/>
        <v xml:space="preserve"> </v>
      </c>
      <c r="AG24" s="9" t="str">
        <f t="shared" si="7"/>
        <v xml:space="preserve"> </v>
      </c>
      <c r="AH24" s="9" t="str">
        <f t="shared" si="8"/>
        <v xml:space="preserve"> </v>
      </c>
      <c r="AI24" s="9" t="str">
        <f t="shared" si="9"/>
        <v xml:space="preserve"> </v>
      </c>
      <c r="AJ24" s="9" t="str">
        <f t="shared" si="10"/>
        <v xml:space="preserve"> </v>
      </c>
      <c r="AK24" s="9" t="str">
        <f t="shared" si="11"/>
        <v xml:space="preserve"> </v>
      </c>
      <c r="AL24" s="9" t="str">
        <f t="shared" si="12"/>
        <v xml:space="preserve"> </v>
      </c>
      <c r="AN24" s="44" t="str">
        <f t="shared" si="13"/>
        <v xml:space="preserve"> </v>
      </c>
      <c r="AO24" s="44" t="str">
        <f t="shared" si="14"/>
        <v xml:space="preserve"> </v>
      </c>
      <c r="AP24" s="44" t="str">
        <f t="shared" si="15"/>
        <v xml:space="preserve"> </v>
      </c>
      <c r="AQ24" s="44" t="str">
        <f t="shared" si="16"/>
        <v xml:space="preserve"> </v>
      </c>
      <c r="AR24" s="10" t="str">
        <f t="shared" si="17"/>
        <v xml:space="preserve"> </v>
      </c>
      <c r="AS24" s="44">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4" t="str">
        <f t="shared" si="0"/>
        <v/>
      </c>
      <c r="Q25" s="2" t="str">
        <f>IF(ISNA(VLOOKUP(P25,Lookup!$B$7:$C$160,2,0)),"",VLOOKUP(P25,Lookup!$B$7:$C$160,2,0))</f>
        <v/>
      </c>
      <c r="R25" s="44" t="str">
        <f t="shared" si="1"/>
        <v/>
      </c>
      <c r="AB25" s="9" t="str">
        <f t="shared" si="2"/>
        <v xml:space="preserve"> </v>
      </c>
      <c r="AC25" s="9" t="str">
        <f t="shared" si="3"/>
        <v xml:space="preserve"> </v>
      </c>
      <c r="AD25" s="9" t="str">
        <f t="shared" si="4"/>
        <v xml:space="preserve"> </v>
      </c>
      <c r="AE25" s="9" t="str">
        <f t="shared" si="5"/>
        <v xml:space="preserve"> </v>
      </c>
      <c r="AF25" s="9" t="str">
        <f t="shared" si="6"/>
        <v xml:space="preserve"> </v>
      </c>
      <c r="AG25" s="9" t="str">
        <f t="shared" si="7"/>
        <v xml:space="preserve"> </v>
      </c>
      <c r="AH25" s="9" t="str">
        <f t="shared" si="8"/>
        <v xml:space="preserve"> </v>
      </c>
      <c r="AI25" s="9" t="str">
        <f t="shared" si="9"/>
        <v xml:space="preserve"> </v>
      </c>
      <c r="AJ25" s="9" t="str">
        <f t="shared" si="10"/>
        <v xml:space="preserve"> </v>
      </c>
      <c r="AK25" s="9" t="str">
        <f t="shared" si="11"/>
        <v xml:space="preserve"> </v>
      </c>
      <c r="AL25" s="9" t="str">
        <f t="shared" si="12"/>
        <v xml:space="preserve"> </v>
      </c>
      <c r="AN25" s="44" t="str">
        <f t="shared" si="13"/>
        <v xml:space="preserve"> </v>
      </c>
      <c r="AO25" s="44" t="str">
        <f t="shared" si="14"/>
        <v xml:space="preserve"> </v>
      </c>
      <c r="AP25" s="44" t="str">
        <f t="shared" si="15"/>
        <v xml:space="preserve"> </v>
      </c>
      <c r="AQ25" s="44" t="str">
        <f t="shared" si="16"/>
        <v xml:space="preserve"> </v>
      </c>
      <c r="AR25" s="10" t="str">
        <f t="shared" si="17"/>
        <v xml:space="preserve"> </v>
      </c>
      <c r="AS25" s="44">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4" t="str">
        <f t="shared" si="0"/>
        <v/>
      </c>
      <c r="Q26" s="2" t="str">
        <f>IF(ISNA(VLOOKUP(P26,Lookup!$B$7:$C$160,2,0)),"",VLOOKUP(P26,Lookup!$B$7:$C$160,2,0))</f>
        <v/>
      </c>
      <c r="R26" s="44" t="str">
        <f t="shared" si="1"/>
        <v/>
      </c>
      <c r="AB26" s="9" t="str">
        <f t="shared" si="2"/>
        <v xml:space="preserve"> </v>
      </c>
      <c r="AC26" s="9" t="str">
        <f t="shared" si="3"/>
        <v xml:space="preserve"> </v>
      </c>
      <c r="AD26" s="9" t="str">
        <f t="shared" si="4"/>
        <v xml:space="preserve"> </v>
      </c>
      <c r="AE26" s="9" t="str">
        <f t="shared" si="5"/>
        <v xml:space="preserve"> </v>
      </c>
      <c r="AF26" s="9" t="str">
        <f t="shared" si="6"/>
        <v xml:space="preserve"> </v>
      </c>
      <c r="AG26" s="9" t="str">
        <f t="shared" si="7"/>
        <v xml:space="preserve"> </v>
      </c>
      <c r="AH26" s="9" t="str">
        <f t="shared" si="8"/>
        <v xml:space="preserve"> </v>
      </c>
      <c r="AI26" s="9" t="str">
        <f t="shared" si="9"/>
        <v xml:space="preserve"> </v>
      </c>
      <c r="AJ26" s="9" t="str">
        <f t="shared" si="10"/>
        <v xml:space="preserve"> </v>
      </c>
      <c r="AK26" s="9" t="str">
        <f t="shared" si="11"/>
        <v xml:space="preserve"> </v>
      </c>
      <c r="AL26" s="9" t="str">
        <f t="shared" si="12"/>
        <v xml:space="preserve"> </v>
      </c>
      <c r="AN26" s="44" t="str">
        <f t="shared" si="13"/>
        <v xml:space="preserve"> </v>
      </c>
      <c r="AO26" s="44" t="str">
        <f t="shared" si="14"/>
        <v xml:space="preserve"> </v>
      </c>
      <c r="AP26" s="44" t="str">
        <f t="shared" si="15"/>
        <v xml:space="preserve"> </v>
      </c>
      <c r="AQ26" s="44" t="str">
        <f t="shared" si="16"/>
        <v xml:space="preserve"> </v>
      </c>
      <c r="AR26" s="10" t="str">
        <f t="shared" si="17"/>
        <v xml:space="preserve"> </v>
      </c>
      <c r="AS26" s="44">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4" t="str">
        <f t="shared" si="0"/>
        <v/>
      </c>
      <c r="Q27" s="2" t="str">
        <f>IF(ISNA(VLOOKUP(P27,Lookup!$B$7:$C$160,2,0)),"",VLOOKUP(P27,Lookup!$B$7:$C$160,2,0))</f>
        <v/>
      </c>
      <c r="R27" s="44" t="str">
        <f t="shared" si="1"/>
        <v/>
      </c>
      <c r="AB27" s="9" t="str">
        <f t="shared" si="2"/>
        <v xml:space="preserve"> </v>
      </c>
      <c r="AC27" s="9" t="str">
        <f t="shared" si="3"/>
        <v xml:space="preserve"> </v>
      </c>
      <c r="AD27" s="9" t="str">
        <f t="shared" si="4"/>
        <v xml:space="preserve"> </v>
      </c>
      <c r="AE27" s="9" t="str">
        <f t="shared" si="5"/>
        <v xml:space="preserve"> </v>
      </c>
      <c r="AF27" s="9" t="str">
        <f t="shared" si="6"/>
        <v xml:space="preserve"> </v>
      </c>
      <c r="AG27" s="9" t="str">
        <f t="shared" si="7"/>
        <v xml:space="preserve"> </v>
      </c>
      <c r="AH27" s="9" t="str">
        <f t="shared" si="8"/>
        <v xml:space="preserve"> </v>
      </c>
      <c r="AI27" s="9" t="str">
        <f t="shared" si="9"/>
        <v xml:space="preserve"> </v>
      </c>
      <c r="AJ27" s="9" t="str">
        <f t="shared" si="10"/>
        <v xml:space="preserve"> </v>
      </c>
      <c r="AK27" s="9" t="str">
        <f t="shared" si="11"/>
        <v xml:space="preserve"> </v>
      </c>
      <c r="AL27" s="9" t="str">
        <f t="shared" si="12"/>
        <v xml:space="preserve"> </v>
      </c>
      <c r="AN27" s="44" t="str">
        <f t="shared" si="13"/>
        <v xml:space="preserve"> </v>
      </c>
      <c r="AO27" s="44" t="str">
        <f t="shared" si="14"/>
        <v xml:space="preserve"> </v>
      </c>
      <c r="AP27" s="44" t="str">
        <f t="shared" si="15"/>
        <v xml:space="preserve"> </v>
      </c>
      <c r="AQ27" s="44" t="str">
        <f t="shared" si="16"/>
        <v xml:space="preserve"> </v>
      </c>
      <c r="AR27" s="10" t="str">
        <f t="shared" si="17"/>
        <v xml:space="preserve"> </v>
      </c>
      <c r="AS27" s="44">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4" t="str">
        <f t="shared" si="0"/>
        <v/>
      </c>
      <c r="Q28" s="2" t="str">
        <f>IF(ISNA(VLOOKUP(P28,Lookup!$B$7:$C$160,2,0)),"",VLOOKUP(P28,Lookup!$B$7:$C$160,2,0))</f>
        <v/>
      </c>
      <c r="R28" s="44" t="str">
        <f t="shared" si="1"/>
        <v/>
      </c>
      <c r="AB28" s="9" t="str">
        <f t="shared" si="2"/>
        <v xml:space="preserve"> </v>
      </c>
      <c r="AC28" s="9" t="str">
        <f t="shared" si="3"/>
        <v xml:space="preserve"> </v>
      </c>
      <c r="AD28" s="9" t="str">
        <f t="shared" si="4"/>
        <v xml:space="preserve"> </v>
      </c>
      <c r="AE28" s="9" t="str">
        <f t="shared" si="5"/>
        <v xml:space="preserve"> </v>
      </c>
      <c r="AF28" s="9" t="str">
        <f t="shared" si="6"/>
        <v xml:space="preserve"> </v>
      </c>
      <c r="AG28" s="9" t="str">
        <f t="shared" si="7"/>
        <v xml:space="preserve"> </v>
      </c>
      <c r="AH28" s="9" t="str">
        <f t="shared" si="8"/>
        <v xml:space="preserve"> </v>
      </c>
      <c r="AI28" s="9" t="str">
        <f t="shared" si="9"/>
        <v xml:space="preserve"> </v>
      </c>
      <c r="AJ28" s="9" t="str">
        <f t="shared" si="10"/>
        <v xml:space="preserve"> </v>
      </c>
      <c r="AK28" s="9" t="str">
        <f t="shared" si="11"/>
        <v xml:space="preserve"> </v>
      </c>
      <c r="AL28" s="9" t="str">
        <f t="shared" si="12"/>
        <v xml:space="preserve"> </v>
      </c>
      <c r="AN28" s="44" t="str">
        <f t="shared" si="13"/>
        <v xml:space="preserve"> </v>
      </c>
      <c r="AO28" s="44" t="str">
        <f t="shared" si="14"/>
        <v xml:space="preserve"> </v>
      </c>
      <c r="AP28" s="44" t="str">
        <f t="shared" si="15"/>
        <v xml:space="preserve"> </v>
      </c>
      <c r="AQ28" s="44" t="str">
        <f t="shared" si="16"/>
        <v xml:space="preserve"> </v>
      </c>
      <c r="AR28" s="10" t="str">
        <f t="shared" si="17"/>
        <v xml:space="preserve"> </v>
      </c>
      <c r="AS28" s="44">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4" t="str">
        <f t="shared" si="0"/>
        <v/>
      </c>
      <c r="Q29" s="2" t="str">
        <f>IF(ISNA(VLOOKUP(P29,Lookup!$B$7:$C$160,2,0)),"",VLOOKUP(P29,Lookup!$B$7:$C$160,2,0))</f>
        <v/>
      </c>
      <c r="R29" s="44" t="str">
        <f t="shared" si="1"/>
        <v/>
      </c>
      <c r="AB29" s="9" t="str">
        <f t="shared" si="2"/>
        <v xml:space="preserve"> </v>
      </c>
      <c r="AC29" s="9" t="str">
        <f t="shared" si="3"/>
        <v xml:space="preserve"> </v>
      </c>
      <c r="AD29" s="9" t="str">
        <f t="shared" si="4"/>
        <v xml:space="preserve"> </v>
      </c>
      <c r="AE29" s="9" t="str">
        <f t="shared" si="5"/>
        <v xml:space="preserve"> </v>
      </c>
      <c r="AF29" s="9" t="str">
        <f t="shared" si="6"/>
        <v xml:space="preserve"> </v>
      </c>
      <c r="AG29" s="9" t="str">
        <f t="shared" si="7"/>
        <v xml:space="preserve"> </v>
      </c>
      <c r="AH29" s="9" t="str">
        <f t="shared" si="8"/>
        <v xml:space="preserve"> </v>
      </c>
      <c r="AI29" s="9" t="str">
        <f t="shared" si="9"/>
        <v xml:space="preserve"> </v>
      </c>
      <c r="AJ29" s="9" t="str">
        <f t="shared" si="10"/>
        <v xml:space="preserve"> </v>
      </c>
      <c r="AK29" s="9" t="str">
        <f t="shared" si="11"/>
        <v xml:space="preserve"> </v>
      </c>
      <c r="AL29" s="9" t="str">
        <f t="shared" si="12"/>
        <v xml:space="preserve"> </v>
      </c>
      <c r="AN29" s="44" t="str">
        <f t="shared" si="13"/>
        <v xml:space="preserve"> </v>
      </c>
      <c r="AO29" s="44" t="str">
        <f t="shared" si="14"/>
        <v xml:space="preserve"> </v>
      </c>
      <c r="AP29" s="44" t="str">
        <f t="shared" si="15"/>
        <v xml:space="preserve"> </v>
      </c>
      <c r="AQ29" s="44" t="str">
        <f t="shared" si="16"/>
        <v xml:space="preserve"> </v>
      </c>
      <c r="AR29" s="10" t="str">
        <f t="shared" si="17"/>
        <v xml:space="preserve"> </v>
      </c>
      <c r="AS29" s="44">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4" t="str">
        <f t="shared" si="0"/>
        <v/>
      </c>
      <c r="Q30" s="2" t="str">
        <f>IF(ISNA(VLOOKUP(P30,Lookup!$B$7:$C$160,2,0)),"",VLOOKUP(P30,Lookup!$B$7:$C$160,2,0))</f>
        <v/>
      </c>
      <c r="R30" s="44" t="str">
        <f t="shared" si="1"/>
        <v/>
      </c>
      <c r="AB30" s="9" t="str">
        <f t="shared" si="2"/>
        <v xml:space="preserve"> </v>
      </c>
      <c r="AC30" s="9" t="str">
        <f t="shared" si="3"/>
        <v xml:space="preserve"> </v>
      </c>
      <c r="AD30" s="9" t="str">
        <f t="shared" si="4"/>
        <v xml:space="preserve"> </v>
      </c>
      <c r="AE30" s="9" t="str">
        <f t="shared" si="5"/>
        <v xml:space="preserve"> </v>
      </c>
      <c r="AF30" s="9" t="str">
        <f t="shared" si="6"/>
        <v xml:space="preserve"> </v>
      </c>
      <c r="AG30" s="9" t="str">
        <f t="shared" si="7"/>
        <v xml:space="preserve"> </v>
      </c>
      <c r="AH30" s="9" t="str">
        <f t="shared" si="8"/>
        <v xml:space="preserve"> </v>
      </c>
      <c r="AI30" s="9" t="str">
        <f t="shared" si="9"/>
        <v xml:space="preserve"> </v>
      </c>
      <c r="AJ30" s="9" t="str">
        <f t="shared" si="10"/>
        <v xml:space="preserve"> </v>
      </c>
      <c r="AK30" s="9" t="str">
        <f t="shared" si="11"/>
        <v xml:space="preserve"> </v>
      </c>
      <c r="AL30" s="9" t="str">
        <f t="shared" si="12"/>
        <v xml:space="preserve"> </v>
      </c>
      <c r="AN30" s="44" t="str">
        <f t="shared" si="13"/>
        <v xml:space="preserve"> </v>
      </c>
      <c r="AO30" s="44" t="str">
        <f t="shared" si="14"/>
        <v xml:space="preserve"> </v>
      </c>
      <c r="AP30" s="44" t="str">
        <f t="shared" si="15"/>
        <v xml:space="preserve"> </v>
      </c>
      <c r="AQ30" s="44" t="str">
        <f t="shared" si="16"/>
        <v xml:space="preserve"> </v>
      </c>
      <c r="AR30" s="10" t="str">
        <f t="shared" si="17"/>
        <v xml:space="preserve"> </v>
      </c>
      <c r="AS30" s="44">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4" t="str">
        <f t="shared" si="0"/>
        <v/>
      </c>
      <c r="Q31" s="2" t="str">
        <f>IF(ISNA(VLOOKUP(P31,Lookup!$B$7:$C$160,2,0)),"",VLOOKUP(P31,Lookup!$B$7:$C$160,2,0))</f>
        <v/>
      </c>
      <c r="R31" s="44" t="str">
        <f t="shared" si="1"/>
        <v/>
      </c>
      <c r="AB31" s="9" t="str">
        <f t="shared" si="2"/>
        <v xml:space="preserve"> </v>
      </c>
      <c r="AC31" s="9" t="str">
        <f t="shared" si="3"/>
        <v xml:space="preserve"> </v>
      </c>
      <c r="AD31" s="9" t="str">
        <f t="shared" si="4"/>
        <v xml:space="preserve"> </v>
      </c>
      <c r="AE31" s="9" t="str">
        <f t="shared" si="5"/>
        <v xml:space="preserve"> </v>
      </c>
      <c r="AF31" s="9" t="str">
        <f t="shared" si="6"/>
        <v xml:space="preserve"> </v>
      </c>
      <c r="AG31" s="9" t="str">
        <f t="shared" si="7"/>
        <v xml:space="preserve"> </v>
      </c>
      <c r="AH31" s="9" t="str">
        <f t="shared" si="8"/>
        <v xml:space="preserve"> </v>
      </c>
      <c r="AI31" s="9" t="str">
        <f t="shared" si="9"/>
        <v xml:space="preserve"> </v>
      </c>
      <c r="AJ31" s="9" t="str">
        <f t="shared" si="10"/>
        <v xml:space="preserve"> </v>
      </c>
      <c r="AK31" s="9" t="str">
        <f t="shared" si="11"/>
        <v xml:space="preserve"> </v>
      </c>
      <c r="AL31" s="9" t="str">
        <f t="shared" si="12"/>
        <v xml:space="preserve"> </v>
      </c>
      <c r="AN31" s="44" t="str">
        <f t="shared" si="13"/>
        <v xml:space="preserve"> </v>
      </c>
      <c r="AO31" s="44" t="str">
        <f t="shared" si="14"/>
        <v xml:space="preserve"> </v>
      </c>
      <c r="AP31" s="44" t="str">
        <f t="shared" si="15"/>
        <v xml:space="preserve"> </v>
      </c>
      <c r="AQ31" s="44" t="str">
        <f t="shared" si="16"/>
        <v xml:space="preserve"> </v>
      </c>
      <c r="AR31" s="10" t="str">
        <f t="shared" si="17"/>
        <v xml:space="preserve"> </v>
      </c>
      <c r="AS31" s="44">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4" t="str">
        <f t="shared" si="0"/>
        <v/>
      </c>
      <c r="Q32" s="2" t="str">
        <f>IF(ISNA(VLOOKUP(P32,Lookup!$B$7:$C$160,2,0)),"",VLOOKUP(P32,Lookup!$B$7:$C$160,2,0))</f>
        <v/>
      </c>
      <c r="R32" s="44" t="str">
        <f t="shared" si="1"/>
        <v/>
      </c>
      <c r="AB32" s="9" t="str">
        <f t="shared" si="2"/>
        <v xml:space="preserve"> </v>
      </c>
      <c r="AC32" s="9" t="str">
        <f t="shared" si="3"/>
        <v xml:space="preserve"> </v>
      </c>
      <c r="AD32" s="9" t="str">
        <f t="shared" si="4"/>
        <v xml:space="preserve"> </v>
      </c>
      <c r="AE32" s="9" t="str">
        <f t="shared" si="5"/>
        <v xml:space="preserve"> </v>
      </c>
      <c r="AF32" s="9" t="str">
        <f t="shared" si="6"/>
        <v xml:space="preserve"> </v>
      </c>
      <c r="AG32" s="9" t="str">
        <f t="shared" si="7"/>
        <v xml:space="preserve"> </v>
      </c>
      <c r="AH32" s="9" t="str">
        <f t="shared" si="8"/>
        <v xml:space="preserve"> </v>
      </c>
      <c r="AI32" s="9" t="str">
        <f t="shared" si="9"/>
        <v xml:space="preserve"> </v>
      </c>
      <c r="AJ32" s="9" t="str">
        <f t="shared" si="10"/>
        <v xml:space="preserve"> </v>
      </c>
      <c r="AK32" s="9" t="str">
        <f t="shared" si="11"/>
        <v xml:space="preserve"> </v>
      </c>
      <c r="AL32" s="9" t="str">
        <f t="shared" si="12"/>
        <v xml:space="preserve"> </v>
      </c>
      <c r="AN32" s="44" t="str">
        <f t="shared" si="13"/>
        <v xml:space="preserve"> </v>
      </c>
      <c r="AO32" s="44" t="str">
        <f t="shared" si="14"/>
        <v xml:space="preserve"> </v>
      </c>
      <c r="AP32" s="44" t="str">
        <f t="shared" si="15"/>
        <v xml:space="preserve"> </v>
      </c>
      <c r="AQ32" s="44" t="str">
        <f t="shared" si="16"/>
        <v xml:space="preserve"> </v>
      </c>
      <c r="AR32" s="10" t="str">
        <f t="shared" si="17"/>
        <v xml:space="preserve"> </v>
      </c>
      <c r="AS32" s="44">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4" t="str">
        <f t="shared" si="0"/>
        <v/>
      </c>
      <c r="Q33" s="2" t="str">
        <f>IF(ISNA(VLOOKUP(P33,Lookup!$B$7:$C$160,2,0)),"",VLOOKUP(P33,Lookup!$B$7:$C$160,2,0))</f>
        <v/>
      </c>
      <c r="R33" s="44" t="str">
        <f t="shared" si="1"/>
        <v/>
      </c>
      <c r="AB33" s="9" t="str">
        <f t="shared" si="2"/>
        <v xml:space="preserve"> </v>
      </c>
      <c r="AC33" s="9" t="str">
        <f t="shared" si="3"/>
        <v xml:space="preserve"> </v>
      </c>
      <c r="AD33" s="9" t="str">
        <f t="shared" si="4"/>
        <v xml:space="preserve"> </v>
      </c>
      <c r="AE33" s="9" t="str">
        <f t="shared" si="5"/>
        <v xml:space="preserve"> </v>
      </c>
      <c r="AF33" s="9" t="str">
        <f t="shared" si="6"/>
        <v xml:space="preserve"> </v>
      </c>
      <c r="AG33" s="9" t="str">
        <f t="shared" si="7"/>
        <v xml:space="preserve"> </v>
      </c>
      <c r="AH33" s="9" t="str">
        <f t="shared" si="8"/>
        <v xml:space="preserve"> </v>
      </c>
      <c r="AI33" s="9" t="str">
        <f t="shared" si="9"/>
        <v xml:space="preserve"> </v>
      </c>
      <c r="AJ33" s="9" t="str">
        <f t="shared" si="10"/>
        <v xml:space="preserve"> </v>
      </c>
      <c r="AK33" s="9" t="str">
        <f t="shared" si="11"/>
        <v xml:space="preserve"> </v>
      </c>
      <c r="AL33" s="9" t="str">
        <f t="shared" si="12"/>
        <v xml:space="preserve"> </v>
      </c>
      <c r="AN33" s="44" t="str">
        <f t="shared" si="13"/>
        <v xml:space="preserve"> </v>
      </c>
      <c r="AO33" s="44" t="str">
        <f t="shared" si="14"/>
        <v xml:space="preserve"> </v>
      </c>
      <c r="AP33" s="44" t="str">
        <f t="shared" si="15"/>
        <v xml:space="preserve"> </v>
      </c>
      <c r="AQ33" s="44" t="str">
        <f t="shared" si="16"/>
        <v xml:space="preserve"> </v>
      </c>
      <c r="AR33" s="10" t="str">
        <f t="shared" si="17"/>
        <v xml:space="preserve"> </v>
      </c>
      <c r="AS33" s="44">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4" t="str">
        <f t="shared" si="0"/>
        <v/>
      </c>
      <c r="Q34" s="2" t="str">
        <f>IF(ISNA(VLOOKUP(P34,Lookup!$B$7:$C$160,2,0)),"",VLOOKUP(P34,Lookup!$B$7:$C$160,2,0))</f>
        <v/>
      </c>
      <c r="R34" s="44" t="str">
        <f t="shared" si="1"/>
        <v/>
      </c>
      <c r="AB34" s="9" t="str">
        <f t="shared" si="2"/>
        <v xml:space="preserve"> </v>
      </c>
      <c r="AC34" s="9" t="str">
        <f t="shared" si="3"/>
        <v xml:space="preserve"> </v>
      </c>
      <c r="AD34" s="9" t="str">
        <f t="shared" si="4"/>
        <v xml:space="preserve"> </v>
      </c>
      <c r="AE34" s="9" t="str">
        <f t="shared" si="5"/>
        <v xml:space="preserve"> </v>
      </c>
      <c r="AF34" s="9" t="str">
        <f t="shared" si="6"/>
        <v xml:space="preserve"> </v>
      </c>
      <c r="AG34" s="9" t="str">
        <f t="shared" si="7"/>
        <v xml:space="preserve"> </v>
      </c>
      <c r="AH34" s="9" t="str">
        <f t="shared" si="8"/>
        <v xml:space="preserve"> </v>
      </c>
      <c r="AI34" s="9" t="str">
        <f t="shared" si="9"/>
        <v xml:space="preserve"> </v>
      </c>
      <c r="AJ34" s="9" t="str">
        <f t="shared" si="10"/>
        <v xml:space="preserve"> </v>
      </c>
      <c r="AK34" s="9" t="str">
        <f t="shared" si="11"/>
        <v xml:space="preserve"> </v>
      </c>
      <c r="AL34" s="9" t="str">
        <f t="shared" si="12"/>
        <v xml:space="preserve"> </v>
      </c>
      <c r="AN34" s="44" t="str">
        <f t="shared" si="13"/>
        <v xml:space="preserve"> </v>
      </c>
      <c r="AO34" s="44" t="str">
        <f t="shared" si="14"/>
        <v xml:space="preserve"> </v>
      </c>
      <c r="AP34" s="44" t="str">
        <f t="shared" si="15"/>
        <v xml:space="preserve"> </v>
      </c>
      <c r="AQ34" s="44" t="str">
        <f t="shared" si="16"/>
        <v xml:space="preserve"> </v>
      </c>
      <c r="AR34" s="10" t="str">
        <f t="shared" si="17"/>
        <v xml:space="preserve"> </v>
      </c>
      <c r="AS34" s="44">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4" t="str">
        <f t="shared" si="0"/>
        <v/>
      </c>
      <c r="Q35" s="2" t="str">
        <f>IF(ISNA(VLOOKUP(P35,Lookup!$B$7:$C$160,2,0)),"",VLOOKUP(P35,Lookup!$B$7:$C$160,2,0))</f>
        <v/>
      </c>
      <c r="R35" s="44" t="str">
        <f t="shared" si="1"/>
        <v/>
      </c>
      <c r="AB35" s="9" t="str">
        <f t="shared" si="2"/>
        <v xml:space="preserve"> </v>
      </c>
      <c r="AC35" s="9" t="str">
        <f t="shared" si="3"/>
        <v xml:space="preserve"> </v>
      </c>
      <c r="AD35" s="9" t="str">
        <f t="shared" si="4"/>
        <v xml:space="preserve"> </v>
      </c>
      <c r="AE35" s="9" t="str">
        <f t="shared" si="5"/>
        <v xml:space="preserve"> </v>
      </c>
      <c r="AF35" s="9" t="str">
        <f t="shared" si="6"/>
        <v xml:space="preserve"> </v>
      </c>
      <c r="AG35" s="9" t="str">
        <f t="shared" si="7"/>
        <v xml:space="preserve"> </v>
      </c>
      <c r="AH35" s="9" t="str">
        <f t="shared" si="8"/>
        <v xml:space="preserve"> </v>
      </c>
      <c r="AI35" s="9" t="str">
        <f t="shared" si="9"/>
        <v xml:space="preserve"> </v>
      </c>
      <c r="AJ35" s="9" t="str">
        <f t="shared" si="10"/>
        <v xml:space="preserve"> </v>
      </c>
      <c r="AK35" s="9" t="str">
        <f t="shared" si="11"/>
        <v xml:space="preserve"> </v>
      </c>
      <c r="AL35" s="9" t="str">
        <f t="shared" si="12"/>
        <v xml:space="preserve"> </v>
      </c>
      <c r="AN35" s="44" t="str">
        <f t="shared" si="13"/>
        <v xml:space="preserve"> </v>
      </c>
      <c r="AO35" s="44" t="str">
        <f t="shared" si="14"/>
        <v xml:space="preserve"> </v>
      </c>
      <c r="AP35" s="44" t="str">
        <f t="shared" si="15"/>
        <v xml:space="preserve"> </v>
      </c>
      <c r="AQ35" s="44" t="str">
        <f t="shared" si="16"/>
        <v xml:space="preserve"> </v>
      </c>
      <c r="AR35" s="10" t="str">
        <f t="shared" si="17"/>
        <v xml:space="preserve"> </v>
      </c>
      <c r="AS35" s="44">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4" t="str">
        <f t="shared" si="0"/>
        <v/>
      </c>
      <c r="Q36" s="2" t="str">
        <f>IF(ISNA(VLOOKUP(P36,Lookup!$B$7:$C$160,2,0)),"",VLOOKUP(P36,Lookup!$B$7:$C$160,2,0))</f>
        <v/>
      </c>
      <c r="R36" s="44" t="str">
        <f t="shared" si="1"/>
        <v/>
      </c>
      <c r="AB36" s="9" t="str">
        <f t="shared" si="2"/>
        <v xml:space="preserve"> </v>
      </c>
      <c r="AC36" s="9" t="str">
        <f t="shared" si="3"/>
        <v xml:space="preserve"> </v>
      </c>
      <c r="AD36" s="9" t="str">
        <f t="shared" si="4"/>
        <v xml:space="preserve"> </v>
      </c>
      <c r="AE36" s="9" t="str">
        <f t="shared" si="5"/>
        <v xml:space="preserve"> </v>
      </c>
      <c r="AF36" s="9" t="str">
        <f t="shared" si="6"/>
        <v xml:space="preserve"> </v>
      </c>
      <c r="AG36" s="9" t="str">
        <f t="shared" si="7"/>
        <v xml:space="preserve"> </v>
      </c>
      <c r="AH36" s="9" t="str">
        <f t="shared" si="8"/>
        <v xml:space="preserve"> </v>
      </c>
      <c r="AI36" s="9" t="str">
        <f t="shared" si="9"/>
        <v xml:space="preserve"> </v>
      </c>
      <c r="AJ36" s="9" t="str">
        <f t="shared" si="10"/>
        <v xml:space="preserve"> </v>
      </c>
      <c r="AK36" s="9" t="str">
        <f t="shared" si="11"/>
        <v xml:space="preserve"> </v>
      </c>
      <c r="AL36" s="9" t="str">
        <f t="shared" si="12"/>
        <v xml:space="preserve"> </v>
      </c>
      <c r="AN36" s="44" t="str">
        <f t="shared" si="13"/>
        <v xml:space="preserve"> </v>
      </c>
      <c r="AO36" s="44" t="str">
        <f t="shared" si="14"/>
        <v xml:space="preserve"> </v>
      </c>
      <c r="AP36" s="44" t="str">
        <f t="shared" si="15"/>
        <v xml:space="preserve"> </v>
      </c>
      <c r="AQ36" s="44" t="str">
        <f t="shared" si="16"/>
        <v xml:space="preserve"> </v>
      </c>
      <c r="AR36" s="10" t="str">
        <f t="shared" si="17"/>
        <v xml:space="preserve"> </v>
      </c>
      <c r="AS36" s="44">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4" t="str">
        <f t="shared" si="0"/>
        <v/>
      </c>
      <c r="Q37" s="2" t="str">
        <f>IF(ISNA(VLOOKUP(P37,Lookup!$B$7:$C$160,2,0)),"",VLOOKUP(P37,Lookup!$B$7:$C$160,2,0))</f>
        <v/>
      </c>
      <c r="R37" s="44" t="str">
        <f t="shared" si="1"/>
        <v/>
      </c>
      <c r="AB37" s="9" t="str">
        <f t="shared" si="2"/>
        <v xml:space="preserve"> </v>
      </c>
      <c r="AC37" s="9" t="str">
        <f t="shared" si="3"/>
        <v xml:space="preserve"> </v>
      </c>
      <c r="AD37" s="9" t="str">
        <f t="shared" si="4"/>
        <v xml:space="preserve"> </v>
      </c>
      <c r="AE37" s="9" t="str">
        <f t="shared" si="5"/>
        <v xml:space="preserve"> </v>
      </c>
      <c r="AF37" s="9" t="str">
        <f t="shared" si="6"/>
        <v xml:space="preserve"> </v>
      </c>
      <c r="AG37" s="9" t="str">
        <f t="shared" si="7"/>
        <v xml:space="preserve"> </v>
      </c>
      <c r="AH37" s="9" t="str">
        <f t="shared" si="8"/>
        <v xml:space="preserve"> </v>
      </c>
      <c r="AI37" s="9" t="str">
        <f t="shared" si="9"/>
        <v xml:space="preserve"> </v>
      </c>
      <c r="AJ37" s="9" t="str">
        <f t="shared" si="10"/>
        <v xml:space="preserve"> </v>
      </c>
      <c r="AK37" s="9" t="str">
        <f t="shared" si="11"/>
        <v xml:space="preserve"> </v>
      </c>
      <c r="AL37" s="9" t="str">
        <f t="shared" si="12"/>
        <v xml:space="preserve"> </v>
      </c>
      <c r="AN37" s="44" t="str">
        <f t="shared" si="13"/>
        <v xml:space="preserve"> </v>
      </c>
      <c r="AO37" s="44" t="str">
        <f t="shared" si="14"/>
        <v xml:space="preserve"> </v>
      </c>
      <c r="AP37" s="44" t="str">
        <f t="shared" si="15"/>
        <v xml:space="preserve"> </v>
      </c>
      <c r="AQ37" s="44" t="str">
        <f t="shared" si="16"/>
        <v xml:space="preserve"> </v>
      </c>
      <c r="AR37" s="10" t="str">
        <f t="shared" si="17"/>
        <v xml:space="preserve"> </v>
      </c>
      <c r="AS37" s="44">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4" t="str">
        <f t="shared" si="0"/>
        <v/>
      </c>
      <c r="Q38" s="2" t="str">
        <f>IF(ISNA(VLOOKUP(P38,Lookup!$B$7:$C$160,2,0)),"",VLOOKUP(P38,Lookup!$B$7:$C$160,2,0))</f>
        <v/>
      </c>
      <c r="R38" s="44" t="str">
        <f t="shared" si="1"/>
        <v/>
      </c>
      <c r="AB38" s="9" t="str">
        <f t="shared" si="2"/>
        <v xml:space="preserve"> </v>
      </c>
      <c r="AC38" s="9" t="str">
        <f t="shared" si="3"/>
        <v xml:space="preserve"> </v>
      </c>
      <c r="AD38" s="9" t="str">
        <f t="shared" si="4"/>
        <v xml:space="preserve"> </v>
      </c>
      <c r="AE38" s="9" t="str">
        <f t="shared" si="5"/>
        <v xml:space="preserve"> </v>
      </c>
      <c r="AF38" s="9" t="str">
        <f t="shared" si="6"/>
        <v xml:space="preserve"> </v>
      </c>
      <c r="AG38" s="9" t="str">
        <f t="shared" si="7"/>
        <v xml:space="preserve"> </v>
      </c>
      <c r="AH38" s="9" t="str">
        <f t="shared" si="8"/>
        <v xml:space="preserve"> </v>
      </c>
      <c r="AI38" s="9" t="str">
        <f t="shared" si="9"/>
        <v xml:space="preserve"> </v>
      </c>
      <c r="AJ38" s="9" t="str">
        <f t="shared" si="10"/>
        <v xml:space="preserve"> </v>
      </c>
      <c r="AK38" s="9" t="str">
        <f t="shared" si="11"/>
        <v xml:space="preserve"> </v>
      </c>
      <c r="AL38" s="9" t="str">
        <f t="shared" si="12"/>
        <v xml:space="preserve"> </v>
      </c>
      <c r="AN38" s="44" t="str">
        <f t="shared" si="13"/>
        <v xml:space="preserve"> </v>
      </c>
      <c r="AO38" s="44" t="str">
        <f t="shared" si="14"/>
        <v xml:space="preserve"> </v>
      </c>
      <c r="AP38" s="44" t="str">
        <f t="shared" si="15"/>
        <v xml:space="preserve"> </v>
      </c>
      <c r="AQ38" s="44" t="str">
        <f t="shared" si="16"/>
        <v xml:space="preserve"> </v>
      </c>
      <c r="AR38" s="10" t="str">
        <f t="shared" si="17"/>
        <v xml:space="preserve"> </v>
      </c>
      <c r="AS38" s="44">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4" t="str">
        <f t="shared" si="0"/>
        <v/>
      </c>
      <c r="Q39" s="2" t="str">
        <f>IF(ISNA(VLOOKUP(P39,Lookup!$B$7:$C$160,2,0)),"",VLOOKUP(P39,Lookup!$B$7:$C$160,2,0))</f>
        <v/>
      </c>
      <c r="R39" s="44" t="str">
        <f t="shared" si="1"/>
        <v/>
      </c>
      <c r="AB39" s="9" t="str">
        <f t="shared" si="2"/>
        <v xml:space="preserve"> </v>
      </c>
      <c r="AC39" s="9" t="str">
        <f t="shared" si="3"/>
        <v xml:space="preserve"> </v>
      </c>
      <c r="AD39" s="9" t="str">
        <f t="shared" si="4"/>
        <v xml:space="preserve"> </v>
      </c>
      <c r="AE39" s="9" t="str">
        <f t="shared" si="5"/>
        <v xml:space="preserve"> </v>
      </c>
      <c r="AF39" s="9" t="str">
        <f t="shared" si="6"/>
        <v xml:space="preserve"> </v>
      </c>
      <c r="AG39" s="9" t="str">
        <f t="shared" si="7"/>
        <v xml:space="preserve"> </v>
      </c>
      <c r="AH39" s="9" t="str">
        <f t="shared" si="8"/>
        <v xml:space="preserve"> </v>
      </c>
      <c r="AI39" s="9" t="str">
        <f t="shared" si="9"/>
        <v xml:space="preserve"> </v>
      </c>
      <c r="AJ39" s="9" t="str">
        <f t="shared" si="10"/>
        <v xml:space="preserve"> </v>
      </c>
      <c r="AK39" s="9" t="str">
        <f t="shared" si="11"/>
        <v xml:space="preserve"> </v>
      </c>
      <c r="AL39" s="9" t="str">
        <f t="shared" si="12"/>
        <v xml:space="preserve"> </v>
      </c>
      <c r="AN39" s="44" t="str">
        <f t="shared" si="13"/>
        <v xml:space="preserve"> </v>
      </c>
      <c r="AO39" s="44" t="str">
        <f t="shared" si="14"/>
        <v xml:space="preserve"> </v>
      </c>
      <c r="AP39" s="44" t="str">
        <f t="shared" si="15"/>
        <v xml:space="preserve"> </v>
      </c>
      <c r="AQ39" s="44" t="str">
        <f t="shared" si="16"/>
        <v xml:space="preserve"> </v>
      </c>
      <c r="AR39" s="10" t="str">
        <f t="shared" si="17"/>
        <v xml:space="preserve"> </v>
      </c>
      <c r="AS39" s="44">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4" t="str">
        <f t="shared" si="0"/>
        <v/>
      </c>
      <c r="Q40" s="2" t="str">
        <f>IF(ISNA(VLOOKUP(P40,Lookup!$B$7:$C$160,2,0)),"",VLOOKUP(P40,Lookup!$B$7:$C$160,2,0))</f>
        <v/>
      </c>
      <c r="R40" s="44" t="str">
        <f t="shared" si="1"/>
        <v/>
      </c>
      <c r="AB40" s="9" t="str">
        <f t="shared" si="2"/>
        <v xml:space="preserve"> </v>
      </c>
      <c r="AC40" s="9" t="str">
        <f t="shared" si="3"/>
        <v xml:space="preserve"> </v>
      </c>
      <c r="AD40" s="9" t="str">
        <f t="shared" si="4"/>
        <v xml:space="preserve"> </v>
      </c>
      <c r="AE40" s="9" t="str">
        <f t="shared" si="5"/>
        <v xml:space="preserve"> </v>
      </c>
      <c r="AF40" s="9" t="str">
        <f t="shared" si="6"/>
        <v xml:space="preserve"> </v>
      </c>
      <c r="AG40" s="9" t="str">
        <f t="shared" si="7"/>
        <v xml:space="preserve"> </v>
      </c>
      <c r="AH40" s="9" t="str">
        <f t="shared" si="8"/>
        <v xml:space="preserve"> </v>
      </c>
      <c r="AI40" s="9" t="str">
        <f t="shared" si="9"/>
        <v xml:space="preserve"> </v>
      </c>
      <c r="AJ40" s="9" t="str">
        <f t="shared" si="10"/>
        <v xml:space="preserve"> </v>
      </c>
      <c r="AK40" s="9" t="str">
        <f t="shared" si="11"/>
        <v xml:space="preserve"> </v>
      </c>
      <c r="AL40" s="9" t="str">
        <f t="shared" si="12"/>
        <v xml:space="preserve"> </v>
      </c>
      <c r="AN40" s="44" t="str">
        <f t="shared" si="13"/>
        <v xml:space="preserve"> </v>
      </c>
      <c r="AO40" s="44" t="str">
        <f t="shared" si="14"/>
        <v xml:space="preserve"> </v>
      </c>
      <c r="AP40" s="44" t="str">
        <f t="shared" si="15"/>
        <v xml:space="preserve"> </v>
      </c>
      <c r="AQ40" s="44" t="str">
        <f t="shared" si="16"/>
        <v xml:space="preserve"> </v>
      </c>
      <c r="AR40" s="10" t="str">
        <f t="shared" si="17"/>
        <v xml:space="preserve"> </v>
      </c>
      <c r="AS40" s="44">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4" t="str">
        <f t="shared" si="0"/>
        <v/>
      </c>
      <c r="Q41" s="2" t="str">
        <f>IF(ISNA(VLOOKUP(P41,Lookup!$B$7:$C$160,2,0)),"",VLOOKUP(P41,Lookup!$B$7:$C$160,2,0))</f>
        <v/>
      </c>
      <c r="R41" s="44" t="str">
        <f t="shared" si="1"/>
        <v/>
      </c>
      <c r="AB41" s="9" t="str">
        <f t="shared" si="2"/>
        <v xml:space="preserve"> </v>
      </c>
      <c r="AC41" s="9" t="str">
        <f t="shared" si="3"/>
        <v xml:space="preserve"> </v>
      </c>
      <c r="AD41" s="9" t="str">
        <f t="shared" si="4"/>
        <v xml:space="preserve"> </v>
      </c>
      <c r="AE41" s="9" t="str">
        <f t="shared" si="5"/>
        <v xml:space="preserve"> </v>
      </c>
      <c r="AF41" s="9" t="str">
        <f t="shared" si="6"/>
        <v xml:space="preserve"> </v>
      </c>
      <c r="AG41" s="9" t="str">
        <f t="shared" si="7"/>
        <v xml:space="preserve"> </v>
      </c>
      <c r="AH41" s="9" t="str">
        <f t="shared" si="8"/>
        <v xml:space="preserve"> </v>
      </c>
      <c r="AI41" s="9" t="str">
        <f t="shared" si="9"/>
        <v xml:space="preserve"> </v>
      </c>
      <c r="AJ41" s="9" t="str">
        <f t="shared" si="10"/>
        <v xml:space="preserve"> </v>
      </c>
      <c r="AK41" s="9" t="str">
        <f t="shared" si="11"/>
        <v xml:space="preserve"> </v>
      </c>
      <c r="AL41" s="9" t="str">
        <f t="shared" si="12"/>
        <v xml:space="preserve"> </v>
      </c>
      <c r="AN41" s="44" t="str">
        <f t="shared" si="13"/>
        <v xml:space="preserve"> </v>
      </c>
      <c r="AO41" s="44" t="str">
        <f t="shared" si="14"/>
        <v xml:space="preserve"> </v>
      </c>
      <c r="AP41" s="44" t="str">
        <f t="shared" si="15"/>
        <v xml:space="preserve"> </v>
      </c>
      <c r="AQ41" s="44" t="str">
        <f t="shared" si="16"/>
        <v xml:space="preserve"> </v>
      </c>
      <c r="AR41" s="10" t="str">
        <f t="shared" si="17"/>
        <v xml:space="preserve"> </v>
      </c>
      <c r="AS41" s="44">
        <f t="shared" si="18"/>
        <v>0</v>
      </c>
    </row>
    <row r="42" spans="2:63">
      <c r="B42" s="8">
        <v>36923</v>
      </c>
      <c r="C42" s="2">
        <f t="shared" si="19"/>
        <v>32</v>
      </c>
      <c r="K42" s="2" t="str">
        <f>Magnetic!X42</f>
        <v/>
      </c>
      <c r="L42" s="2" t="str">
        <f>IF(ISNA(VLOOKUP(K42,Lookup!$F$7:$G$38,2,0)),"",VLOOKUP(K42,Lookup!$F$7:$G$38,2,0))</f>
        <v/>
      </c>
      <c r="N42" s="2" t="str">
        <f>IF(ISNA(VLOOKUP(M42,Lookup!$B$7:$C$160,2,0)),"",VLOOKUP(M42,Lookup!$B$7:$C$160,2,0))</f>
        <v/>
      </c>
      <c r="O42" s="44" t="str">
        <f t="shared" si="0"/>
        <v/>
      </c>
      <c r="Q42" s="2" t="str">
        <f>IF(ISNA(VLOOKUP(P42,Lookup!$B$7:$C$160,2,0)),"",VLOOKUP(P42,Lookup!$B$7:$C$160,2,0))</f>
        <v/>
      </c>
      <c r="R42" s="44" t="str">
        <f t="shared" si="1"/>
        <v/>
      </c>
      <c r="AB42" s="9" t="str">
        <f t="shared" si="2"/>
        <v xml:space="preserve"> </v>
      </c>
      <c r="AC42" s="9" t="str">
        <f t="shared" si="3"/>
        <v xml:space="preserve"> </v>
      </c>
      <c r="AD42" s="9" t="str">
        <f t="shared" si="4"/>
        <v xml:space="preserve"> </v>
      </c>
      <c r="AE42" s="9" t="str">
        <f t="shared" si="5"/>
        <v xml:space="preserve"> </v>
      </c>
      <c r="AF42" s="9" t="str">
        <f t="shared" si="6"/>
        <v xml:space="preserve"> </v>
      </c>
      <c r="AG42" s="9" t="str">
        <f t="shared" si="7"/>
        <v xml:space="preserve"> </v>
      </c>
      <c r="AH42" s="9" t="str">
        <f t="shared" si="8"/>
        <v xml:space="preserve"> </v>
      </c>
      <c r="AI42" s="9" t="str">
        <f t="shared" si="9"/>
        <v xml:space="preserve"> </v>
      </c>
      <c r="AJ42" s="9" t="str">
        <f t="shared" si="10"/>
        <v xml:space="preserve"> </v>
      </c>
      <c r="AK42" s="9" t="str">
        <f t="shared" si="11"/>
        <v xml:space="preserve"> </v>
      </c>
      <c r="AL42" s="9" t="str">
        <f t="shared" si="12"/>
        <v xml:space="preserve"> </v>
      </c>
      <c r="AN42" s="44" t="str">
        <f t="shared" si="13"/>
        <v xml:space="preserve"> </v>
      </c>
      <c r="AO42" s="44" t="str">
        <f t="shared" si="14"/>
        <v xml:space="preserve"> </v>
      </c>
      <c r="AP42" s="44" t="str">
        <f t="shared" si="15"/>
        <v xml:space="preserve"> </v>
      </c>
      <c r="AQ42" s="44" t="str">
        <f t="shared" si="16"/>
        <v xml:space="preserve"> </v>
      </c>
      <c r="AR42" s="10" t="str">
        <f t="shared" si="17"/>
        <v xml:space="preserve"> </v>
      </c>
      <c r="AS42" s="44">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4" t="str">
        <f t="shared" si="0"/>
        <v/>
      </c>
      <c r="Q43" s="2" t="str">
        <f>IF(ISNA(VLOOKUP(P43,Lookup!$B$7:$C$160,2,0)),"",VLOOKUP(P43,Lookup!$B$7:$C$160,2,0))</f>
        <v/>
      </c>
      <c r="R43" s="44" t="str">
        <f t="shared" si="1"/>
        <v/>
      </c>
      <c r="S43" s="1"/>
      <c r="T43" s="1"/>
      <c r="Z43" s="1"/>
      <c r="AA43" s="11"/>
      <c r="AB43" s="9" t="str">
        <f t="shared" si="2"/>
        <v xml:space="preserve"> </v>
      </c>
      <c r="AC43" s="9" t="str">
        <f t="shared" si="3"/>
        <v xml:space="preserve"> </v>
      </c>
      <c r="AD43" s="9" t="str">
        <f t="shared" si="4"/>
        <v xml:space="preserve"> </v>
      </c>
      <c r="AE43" s="9" t="str">
        <f t="shared" si="5"/>
        <v xml:space="preserve"> </v>
      </c>
      <c r="AF43" s="9" t="str">
        <f t="shared" si="6"/>
        <v xml:space="preserve"> </v>
      </c>
      <c r="AG43" s="9" t="str">
        <f t="shared" si="7"/>
        <v xml:space="preserve"> </v>
      </c>
      <c r="AH43" s="9" t="str">
        <f t="shared" si="8"/>
        <v xml:space="preserve"> </v>
      </c>
      <c r="AI43" s="9" t="str">
        <f t="shared" si="9"/>
        <v xml:space="preserve"> </v>
      </c>
      <c r="AJ43" s="9" t="str">
        <f t="shared" si="10"/>
        <v xml:space="preserve"> </v>
      </c>
      <c r="AK43" s="9" t="str">
        <f t="shared" si="11"/>
        <v xml:space="preserve"> </v>
      </c>
      <c r="AL43" s="9" t="str">
        <f t="shared" si="12"/>
        <v xml:space="preserve"> </v>
      </c>
      <c r="AM43" s="1"/>
      <c r="AN43" s="44" t="str">
        <f t="shared" si="13"/>
        <v xml:space="preserve"> </v>
      </c>
      <c r="AO43" s="44" t="str">
        <f t="shared" si="14"/>
        <v xml:space="preserve"> </v>
      </c>
      <c r="AP43" s="44" t="str">
        <f t="shared" si="15"/>
        <v xml:space="preserve"> </v>
      </c>
      <c r="AQ43" s="44" t="str">
        <f t="shared" si="16"/>
        <v xml:space="preserve"> </v>
      </c>
      <c r="AR43" s="10" t="str">
        <f t="shared" si="17"/>
        <v xml:space="preserve"> </v>
      </c>
      <c r="AS43" s="44">
        <f t="shared" si="18"/>
        <v>0</v>
      </c>
      <c r="AW43" s="7"/>
      <c r="AX43" s="7"/>
      <c r="AY43" s="7"/>
      <c r="AZ43" s="7"/>
      <c r="BA43" s="7"/>
      <c r="BB43" s="7"/>
      <c r="BC43" s="7"/>
      <c r="BD43" s="7"/>
      <c r="BE43" s="7"/>
      <c r="BH43" s="7"/>
      <c r="BI43" s="7"/>
      <c r="BJ43" s="7"/>
      <c r="BK43" s="7"/>
    </row>
    <row r="44" spans="2:63">
      <c r="B44" s="1">
        <v>3</v>
      </c>
      <c r="C44" s="2">
        <f t="shared" si="19"/>
        <v>34</v>
      </c>
      <c r="K44" s="2" t="str">
        <f>Magnetic!X44</f>
        <v/>
      </c>
      <c r="L44" s="2" t="str">
        <f>IF(ISNA(VLOOKUP(K44,Lookup!$F$7:$G$38,2,0)),"",VLOOKUP(K44,Lookup!$F$7:$G$38,2,0))</f>
        <v/>
      </c>
      <c r="N44" s="2" t="str">
        <f>IF(ISNA(VLOOKUP(M44,Lookup!$B$7:$C$160,2,0)),"",VLOOKUP(M44,Lookup!$B$7:$C$160,2,0))</f>
        <v/>
      </c>
      <c r="O44" s="44" t="str">
        <f t="shared" si="0"/>
        <v/>
      </c>
      <c r="Q44" s="2" t="str">
        <f>IF(ISNA(VLOOKUP(P44,Lookup!$B$7:$C$160,2,0)),"",VLOOKUP(P44,Lookup!$B$7:$C$160,2,0))</f>
        <v/>
      </c>
      <c r="R44" s="44" t="str">
        <f t="shared" si="1"/>
        <v/>
      </c>
      <c r="AB44" s="9" t="str">
        <f t="shared" si="2"/>
        <v xml:space="preserve"> </v>
      </c>
      <c r="AC44" s="9" t="str">
        <f t="shared" si="3"/>
        <v xml:space="preserve"> </v>
      </c>
      <c r="AD44" s="9" t="str">
        <f t="shared" si="4"/>
        <v xml:space="preserve"> </v>
      </c>
      <c r="AE44" s="9" t="str">
        <f t="shared" si="5"/>
        <v xml:space="preserve"> </v>
      </c>
      <c r="AF44" s="9" t="str">
        <f t="shared" si="6"/>
        <v xml:space="preserve"> </v>
      </c>
      <c r="AG44" s="9" t="str">
        <f t="shared" si="7"/>
        <v xml:space="preserve"> </v>
      </c>
      <c r="AH44" s="9" t="str">
        <f t="shared" si="8"/>
        <v xml:space="preserve"> </v>
      </c>
      <c r="AI44" s="9" t="str">
        <f t="shared" si="9"/>
        <v xml:space="preserve"> </v>
      </c>
      <c r="AJ44" s="9" t="str">
        <f t="shared" si="10"/>
        <v xml:space="preserve"> </v>
      </c>
      <c r="AK44" s="9" t="str">
        <f t="shared" si="11"/>
        <v xml:space="preserve"> </v>
      </c>
      <c r="AL44" s="9" t="str">
        <f t="shared" si="12"/>
        <v xml:space="preserve"> </v>
      </c>
      <c r="AN44" s="44" t="str">
        <f t="shared" si="13"/>
        <v xml:space="preserve"> </v>
      </c>
      <c r="AO44" s="44" t="str">
        <f t="shared" si="14"/>
        <v xml:space="preserve"> </v>
      </c>
      <c r="AP44" s="44" t="str">
        <f t="shared" si="15"/>
        <v xml:space="preserve"> </v>
      </c>
      <c r="AQ44" s="44" t="str">
        <f t="shared" si="16"/>
        <v xml:space="preserve"> </v>
      </c>
      <c r="AR44" s="10" t="str">
        <f t="shared" si="17"/>
        <v xml:space="preserve"> </v>
      </c>
      <c r="AS44" s="44">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4" t="str">
        <f t="shared" si="0"/>
        <v/>
      </c>
      <c r="Q45" s="2" t="str">
        <f>IF(ISNA(VLOOKUP(P45,Lookup!$B$7:$C$160,2,0)),"",VLOOKUP(P45,Lookup!$B$7:$C$160,2,0))</f>
        <v/>
      </c>
      <c r="R45" s="44" t="str">
        <f t="shared" si="1"/>
        <v/>
      </c>
      <c r="AB45" s="9" t="str">
        <f t="shared" si="2"/>
        <v xml:space="preserve"> </v>
      </c>
      <c r="AC45" s="9" t="str">
        <f t="shared" si="3"/>
        <v xml:space="preserve"> </v>
      </c>
      <c r="AD45" s="9" t="str">
        <f t="shared" si="4"/>
        <v xml:space="preserve"> </v>
      </c>
      <c r="AE45" s="9" t="str">
        <f t="shared" si="5"/>
        <v xml:space="preserve"> </v>
      </c>
      <c r="AF45" s="9" t="str">
        <f t="shared" si="6"/>
        <v xml:space="preserve"> </v>
      </c>
      <c r="AG45" s="9" t="str">
        <f t="shared" si="7"/>
        <v xml:space="preserve"> </v>
      </c>
      <c r="AH45" s="9" t="str">
        <f t="shared" si="8"/>
        <v xml:space="preserve"> </v>
      </c>
      <c r="AI45" s="9" t="str">
        <f t="shared" si="9"/>
        <v xml:space="preserve"> </v>
      </c>
      <c r="AJ45" s="9" t="str">
        <f t="shared" si="10"/>
        <v xml:space="preserve"> </v>
      </c>
      <c r="AK45" s="9" t="str">
        <f t="shared" si="11"/>
        <v xml:space="preserve"> </v>
      </c>
      <c r="AL45" s="9" t="str">
        <f t="shared" si="12"/>
        <v xml:space="preserve"> </v>
      </c>
      <c r="AN45" s="44" t="str">
        <f t="shared" si="13"/>
        <v xml:space="preserve"> </v>
      </c>
      <c r="AO45" s="44" t="str">
        <f t="shared" si="14"/>
        <v xml:space="preserve"> </v>
      </c>
      <c r="AP45" s="44" t="str">
        <f t="shared" si="15"/>
        <v xml:space="preserve"> </v>
      </c>
      <c r="AQ45" s="44" t="str">
        <f t="shared" si="16"/>
        <v xml:space="preserve"> </v>
      </c>
      <c r="AR45" s="10" t="str">
        <f t="shared" si="17"/>
        <v xml:space="preserve"> </v>
      </c>
      <c r="AS45" s="44">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4" t="str">
        <f t="shared" si="0"/>
        <v/>
      </c>
      <c r="Q46" s="2" t="str">
        <f>IF(ISNA(VLOOKUP(P46,Lookup!$B$7:$C$160,2,0)),"",VLOOKUP(P46,Lookup!$B$7:$C$160,2,0))</f>
        <v/>
      </c>
      <c r="R46" s="44" t="str">
        <f t="shared" si="1"/>
        <v/>
      </c>
      <c r="AB46" s="9" t="str">
        <f t="shared" si="2"/>
        <v xml:space="preserve"> </v>
      </c>
      <c r="AC46" s="9" t="str">
        <f t="shared" si="3"/>
        <v xml:space="preserve"> </v>
      </c>
      <c r="AD46" s="9" t="str">
        <f t="shared" si="4"/>
        <v xml:space="preserve"> </v>
      </c>
      <c r="AE46" s="9" t="str">
        <f t="shared" si="5"/>
        <v xml:space="preserve"> </v>
      </c>
      <c r="AF46" s="9" t="str">
        <f t="shared" si="6"/>
        <v xml:space="preserve"> </v>
      </c>
      <c r="AG46" s="9" t="str">
        <f t="shared" si="7"/>
        <v xml:space="preserve"> </v>
      </c>
      <c r="AH46" s="9" t="str">
        <f t="shared" si="8"/>
        <v xml:space="preserve"> </v>
      </c>
      <c r="AI46" s="9" t="str">
        <f t="shared" si="9"/>
        <v xml:space="preserve"> </v>
      </c>
      <c r="AJ46" s="9" t="str">
        <f t="shared" si="10"/>
        <v xml:space="preserve"> </v>
      </c>
      <c r="AK46" s="9" t="str">
        <f t="shared" si="11"/>
        <v xml:space="preserve"> </v>
      </c>
      <c r="AL46" s="9" t="str">
        <f t="shared" si="12"/>
        <v xml:space="preserve"> </v>
      </c>
      <c r="AN46" s="44" t="str">
        <f t="shared" si="13"/>
        <v xml:space="preserve"> </v>
      </c>
      <c r="AO46" s="44" t="str">
        <f t="shared" si="14"/>
        <v xml:space="preserve"> </v>
      </c>
      <c r="AP46" s="44" t="str">
        <f t="shared" si="15"/>
        <v xml:space="preserve"> </v>
      </c>
      <c r="AQ46" s="44" t="str">
        <f t="shared" si="16"/>
        <v xml:space="preserve"> </v>
      </c>
      <c r="AR46" s="10" t="str">
        <f t="shared" si="17"/>
        <v xml:space="preserve"> </v>
      </c>
      <c r="AS46" s="44">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4" t="str">
        <f t="shared" si="0"/>
        <v/>
      </c>
      <c r="Q47" s="2" t="str">
        <f>IF(ISNA(VLOOKUP(P47,Lookup!$B$7:$C$160,2,0)),"",VLOOKUP(P47,Lookup!$B$7:$C$160,2,0))</f>
        <v/>
      </c>
      <c r="R47" s="44" t="str">
        <f t="shared" si="1"/>
        <v/>
      </c>
      <c r="AB47" s="9" t="str">
        <f t="shared" si="2"/>
        <v xml:space="preserve"> </v>
      </c>
      <c r="AC47" s="9" t="str">
        <f t="shared" si="3"/>
        <v xml:space="preserve"> </v>
      </c>
      <c r="AD47" s="9" t="str">
        <f t="shared" si="4"/>
        <v xml:space="preserve"> </v>
      </c>
      <c r="AE47" s="9" t="str">
        <f t="shared" si="5"/>
        <v xml:space="preserve"> </v>
      </c>
      <c r="AF47" s="9" t="str">
        <f t="shared" si="6"/>
        <v xml:space="preserve"> </v>
      </c>
      <c r="AG47" s="9" t="str">
        <f t="shared" si="7"/>
        <v xml:space="preserve"> </v>
      </c>
      <c r="AH47" s="9" t="str">
        <f t="shared" si="8"/>
        <v xml:space="preserve"> </v>
      </c>
      <c r="AI47" s="9" t="str">
        <f t="shared" si="9"/>
        <v xml:space="preserve"> </v>
      </c>
      <c r="AJ47" s="9" t="str">
        <f t="shared" si="10"/>
        <v xml:space="preserve"> </v>
      </c>
      <c r="AK47" s="9" t="str">
        <f t="shared" si="11"/>
        <v xml:space="preserve"> </v>
      </c>
      <c r="AL47" s="9" t="str">
        <f t="shared" si="12"/>
        <v xml:space="preserve"> </v>
      </c>
      <c r="AN47" s="44" t="str">
        <f t="shared" si="13"/>
        <v xml:space="preserve"> </v>
      </c>
      <c r="AO47" s="44" t="str">
        <f t="shared" si="14"/>
        <v xml:space="preserve"> </v>
      </c>
      <c r="AP47" s="44" t="str">
        <f t="shared" si="15"/>
        <v xml:space="preserve"> </v>
      </c>
      <c r="AQ47" s="44" t="str">
        <f t="shared" si="16"/>
        <v xml:space="preserve"> </v>
      </c>
      <c r="AR47" s="10" t="str">
        <f t="shared" si="17"/>
        <v xml:space="preserve"> </v>
      </c>
      <c r="AS47" s="44">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4" t="str">
        <f t="shared" si="0"/>
        <v/>
      </c>
      <c r="Q48" s="2" t="str">
        <f>IF(ISNA(VLOOKUP(P48,Lookup!$B$7:$C$160,2,0)),"",VLOOKUP(P48,Lookup!$B$7:$C$160,2,0))</f>
        <v/>
      </c>
      <c r="R48" s="44" t="str">
        <f t="shared" si="1"/>
        <v/>
      </c>
      <c r="AB48" s="9" t="str">
        <f t="shared" si="2"/>
        <v xml:space="preserve"> </v>
      </c>
      <c r="AC48" s="9" t="str">
        <f t="shared" si="3"/>
        <v xml:space="preserve"> </v>
      </c>
      <c r="AD48" s="9" t="str">
        <f t="shared" si="4"/>
        <v xml:space="preserve"> </v>
      </c>
      <c r="AE48" s="9" t="str">
        <f t="shared" si="5"/>
        <v xml:space="preserve"> </v>
      </c>
      <c r="AF48" s="9" t="str">
        <f t="shared" si="6"/>
        <v xml:space="preserve"> </v>
      </c>
      <c r="AG48" s="9" t="str">
        <f t="shared" si="7"/>
        <v xml:space="preserve"> </v>
      </c>
      <c r="AH48" s="9" t="str">
        <f t="shared" si="8"/>
        <v xml:space="preserve"> </v>
      </c>
      <c r="AI48" s="9" t="str">
        <f t="shared" si="9"/>
        <v xml:space="preserve"> </v>
      </c>
      <c r="AJ48" s="9" t="str">
        <f t="shared" si="10"/>
        <v xml:space="preserve"> </v>
      </c>
      <c r="AK48" s="9" t="str">
        <f t="shared" si="11"/>
        <v xml:space="preserve"> </v>
      </c>
      <c r="AL48" s="9" t="str">
        <f t="shared" si="12"/>
        <v xml:space="preserve"> </v>
      </c>
      <c r="AN48" s="44" t="str">
        <f t="shared" si="13"/>
        <v xml:space="preserve"> </v>
      </c>
      <c r="AO48" s="44" t="str">
        <f t="shared" si="14"/>
        <v xml:space="preserve"> </v>
      </c>
      <c r="AP48" s="44" t="str">
        <f t="shared" si="15"/>
        <v xml:space="preserve"> </v>
      </c>
      <c r="AQ48" s="44" t="str">
        <f t="shared" si="16"/>
        <v xml:space="preserve"> </v>
      </c>
      <c r="AR48" s="10" t="str">
        <f t="shared" si="17"/>
        <v xml:space="preserve"> </v>
      </c>
      <c r="AS48" s="44">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4" t="str">
        <f t="shared" si="0"/>
        <v/>
      </c>
      <c r="Q49" s="2" t="str">
        <f>IF(ISNA(VLOOKUP(P49,Lookup!$B$7:$C$160,2,0)),"",VLOOKUP(P49,Lookup!$B$7:$C$160,2,0))</f>
        <v/>
      </c>
      <c r="R49" s="44" t="str">
        <f t="shared" si="1"/>
        <v/>
      </c>
      <c r="AB49" s="9" t="str">
        <f t="shared" si="2"/>
        <v xml:space="preserve"> </v>
      </c>
      <c r="AC49" s="9" t="str">
        <f t="shared" si="3"/>
        <v xml:space="preserve"> </v>
      </c>
      <c r="AD49" s="9" t="str">
        <f t="shared" si="4"/>
        <v xml:space="preserve"> </v>
      </c>
      <c r="AE49" s="9" t="str">
        <f t="shared" si="5"/>
        <v xml:space="preserve"> </v>
      </c>
      <c r="AF49" s="9" t="str">
        <f t="shared" si="6"/>
        <v xml:space="preserve"> </v>
      </c>
      <c r="AG49" s="9" t="str">
        <f t="shared" si="7"/>
        <v xml:space="preserve"> </v>
      </c>
      <c r="AH49" s="9" t="str">
        <f t="shared" si="8"/>
        <v xml:space="preserve"> </v>
      </c>
      <c r="AI49" s="9" t="str">
        <f t="shared" si="9"/>
        <v xml:space="preserve"> </v>
      </c>
      <c r="AJ49" s="9" t="str">
        <f t="shared" si="10"/>
        <v xml:space="preserve"> </v>
      </c>
      <c r="AK49" s="9" t="str">
        <f t="shared" si="11"/>
        <v xml:space="preserve"> </v>
      </c>
      <c r="AL49" s="9" t="str">
        <f t="shared" si="12"/>
        <v xml:space="preserve"> </v>
      </c>
      <c r="AN49" s="44" t="str">
        <f t="shared" si="13"/>
        <v xml:space="preserve"> </v>
      </c>
      <c r="AO49" s="44" t="str">
        <f t="shared" si="14"/>
        <v xml:space="preserve"> </v>
      </c>
      <c r="AP49" s="44" t="str">
        <f t="shared" si="15"/>
        <v xml:space="preserve"> </v>
      </c>
      <c r="AQ49" s="44" t="str">
        <f t="shared" si="16"/>
        <v xml:space="preserve"> </v>
      </c>
      <c r="AR49" s="10" t="str">
        <f t="shared" si="17"/>
        <v xml:space="preserve"> </v>
      </c>
      <c r="AS49" s="44">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4" t="str">
        <f t="shared" si="0"/>
        <v/>
      </c>
      <c r="Q50" s="2" t="str">
        <f>IF(ISNA(VLOOKUP(P50,Lookup!$B$7:$C$160,2,0)),"",VLOOKUP(P50,Lookup!$B$7:$C$160,2,0))</f>
        <v/>
      </c>
      <c r="R50" s="44" t="str">
        <f t="shared" si="1"/>
        <v/>
      </c>
      <c r="AB50" s="9" t="str">
        <f t="shared" si="2"/>
        <v xml:space="preserve"> </v>
      </c>
      <c r="AC50" s="9" t="str">
        <f t="shared" si="3"/>
        <v xml:space="preserve"> </v>
      </c>
      <c r="AD50" s="9" t="str">
        <f t="shared" si="4"/>
        <v xml:space="preserve"> </v>
      </c>
      <c r="AE50" s="9" t="str">
        <f t="shared" si="5"/>
        <v xml:space="preserve"> </v>
      </c>
      <c r="AF50" s="9" t="str">
        <f t="shared" si="6"/>
        <v xml:space="preserve"> </v>
      </c>
      <c r="AG50" s="9" t="str">
        <f t="shared" si="7"/>
        <v xml:space="preserve"> </v>
      </c>
      <c r="AH50" s="9" t="str">
        <f t="shared" si="8"/>
        <v xml:space="preserve"> </v>
      </c>
      <c r="AI50" s="9" t="str">
        <f t="shared" si="9"/>
        <v xml:space="preserve"> </v>
      </c>
      <c r="AJ50" s="9" t="str">
        <f t="shared" si="10"/>
        <v xml:space="preserve"> </v>
      </c>
      <c r="AK50" s="9" t="str">
        <f t="shared" si="11"/>
        <v xml:space="preserve"> </v>
      </c>
      <c r="AL50" s="9" t="str">
        <f t="shared" si="12"/>
        <v xml:space="preserve"> </v>
      </c>
      <c r="AN50" s="44" t="str">
        <f t="shared" si="13"/>
        <v xml:space="preserve"> </v>
      </c>
      <c r="AO50" s="44" t="str">
        <f t="shared" si="14"/>
        <v xml:space="preserve"> </v>
      </c>
      <c r="AP50" s="44" t="str">
        <f t="shared" si="15"/>
        <v xml:space="preserve"> </v>
      </c>
      <c r="AQ50" s="44" t="str">
        <f t="shared" si="16"/>
        <v xml:space="preserve"> </v>
      </c>
      <c r="AR50" s="10" t="str">
        <f t="shared" si="17"/>
        <v xml:space="preserve"> </v>
      </c>
      <c r="AS50" s="44">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4" t="str">
        <f t="shared" si="0"/>
        <v/>
      </c>
      <c r="Q51" s="2" t="str">
        <f>IF(ISNA(VLOOKUP(P51,Lookup!$B$7:$C$160,2,0)),"",VLOOKUP(P51,Lookup!$B$7:$C$160,2,0))</f>
        <v/>
      </c>
      <c r="R51" s="44" t="str">
        <f t="shared" si="1"/>
        <v/>
      </c>
      <c r="AB51" s="9" t="str">
        <f t="shared" si="2"/>
        <v xml:space="preserve"> </v>
      </c>
      <c r="AC51" s="9" t="str">
        <f t="shared" si="3"/>
        <v xml:space="preserve"> </v>
      </c>
      <c r="AD51" s="9" t="str">
        <f t="shared" si="4"/>
        <v xml:space="preserve"> </v>
      </c>
      <c r="AE51" s="9" t="str">
        <f t="shared" si="5"/>
        <v xml:space="preserve"> </v>
      </c>
      <c r="AF51" s="9" t="str">
        <f t="shared" si="6"/>
        <v xml:space="preserve"> </v>
      </c>
      <c r="AG51" s="9" t="str">
        <f t="shared" si="7"/>
        <v xml:space="preserve"> </v>
      </c>
      <c r="AH51" s="9" t="str">
        <f t="shared" si="8"/>
        <v xml:space="preserve"> </v>
      </c>
      <c r="AI51" s="9" t="str">
        <f t="shared" si="9"/>
        <v xml:space="preserve"> </v>
      </c>
      <c r="AJ51" s="9" t="str">
        <f t="shared" si="10"/>
        <v xml:space="preserve"> </v>
      </c>
      <c r="AK51" s="9" t="str">
        <f t="shared" si="11"/>
        <v xml:space="preserve"> </v>
      </c>
      <c r="AL51" s="9" t="str">
        <f t="shared" si="12"/>
        <v xml:space="preserve"> </v>
      </c>
      <c r="AN51" s="44" t="str">
        <f t="shared" si="13"/>
        <v xml:space="preserve"> </v>
      </c>
      <c r="AO51" s="44" t="str">
        <f t="shared" si="14"/>
        <v xml:space="preserve"> </v>
      </c>
      <c r="AP51" s="44" t="str">
        <f t="shared" si="15"/>
        <v xml:space="preserve"> </v>
      </c>
      <c r="AQ51" s="44" t="str">
        <f t="shared" si="16"/>
        <v xml:space="preserve"> </v>
      </c>
      <c r="AR51" s="10" t="str">
        <f t="shared" si="17"/>
        <v xml:space="preserve"> </v>
      </c>
      <c r="AS51" s="44">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4" t="str">
        <f t="shared" si="0"/>
        <v/>
      </c>
      <c r="Q52" s="2" t="str">
        <f>IF(ISNA(VLOOKUP(P52,Lookup!$B$7:$C$160,2,0)),"",VLOOKUP(P52,Lookup!$B$7:$C$160,2,0))</f>
        <v/>
      </c>
      <c r="R52" s="44" t="str">
        <f t="shared" si="1"/>
        <v/>
      </c>
      <c r="AB52" s="9" t="str">
        <f t="shared" si="2"/>
        <v xml:space="preserve"> </v>
      </c>
      <c r="AC52" s="9" t="str">
        <f t="shared" si="3"/>
        <v xml:space="preserve"> </v>
      </c>
      <c r="AD52" s="9" t="str">
        <f t="shared" si="4"/>
        <v xml:space="preserve"> </v>
      </c>
      <c r="AE52" s="9" t="str">
        <f t="shared" si="5"/>
        <v xml:space="preserve"> </v>
      </c>
      <c r="AF52" s="9" t="str">
        <f t="shared" si="6"/>
        <v xml:space="preserve"> </v>
      </c>
      <c r="AG52" s="9" t="str">
        <f t="shared" si="7"/>
        <v xml:space="preserve"> </v>
      </c>
      <c r="AH52" s="9" t="str">
        <f t="shared" si="8"/>
        <v xml:space="preserve"> </v>
      </c>
      <c r="AI52" s="9" t="str">
        <f t="shared" si="9"/>
        <v xml:space="preserve"> </v>
      </c>
      <c r="AJ52" s="9" t="str">
        <f t="shared" si="10"/>
        <v xml:space="preserve"> </v>
      </c>
      <c r="AK52" s="9" t="str">
        <f t="shared" si="11"/>
        <v xml:space="preserve"> </v>
      </c>
      <c r="AL52" s="9" t="str">
        <f t="shared" si="12"/>
        <v xml:space="preserve"> </v>
      </c>
      <c r="AN52" s="44" t="str">
        <f t="shared" si="13"/>
        <v xml:space="preserve"> </v>
      </c>
      <c r="AO52" s="44" t="str">
        <f t="shared" si="14"/>
        <v xml:space="preserve"> </v>
      </c>
      <c r="AP52" s="44" t="str">
        <f t="shared" si="15"/>
        <v xml:space="preserve"> </v>
      </c>
      <c r="AQ52" s="44" t="str">
        <f t="shared" si="16"/>
        <v xml:space="preserve"> </v>
      </c>
      <c r="AR52" s="10" t="str">
        <f t="shared" si="17"/>
        <v xml:space="preserve"> </v>
      </c>
      <c r="AS52" s="44">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4" t="str">
        <f t="shared" si="0"/>
        <v/>
      </c>
      <c r="Q53" s="2" t="str">
        <f>IF(ISNA(VLOOKUP(P53,Lookup!$B$7:$C$160,2,0)),"",VLOOKUP(P53,Lookup!$B$7:$C$160,2,0))</f>
        <v/>
      </c>
      <c r="R53" s="44" t="str">
        <f t="shared" si="1"/>
        <v/>
      </c>
      <c r="AB53" s="9" t="str">
        <f t="shared" si="2"/>
        <v xml:space="preserve"> </v>
      </c>
      <c r="AC53" s="9" t="str">
        <f t="shared" si="3"/>
        <v xml:space="preserve"> </v>
      </c>
      <c r="AD53" s="9" t="str">
        <f t="shared" si="4"/>
        <v xml:space="preserve"> </v>
      </c>
      <c r="AE53" s="9" t="str">
        <f t="shared" si="5"/>
        <v xml:space="preserve"> </v>
      </c>
      <c r="AF53" s="9" t="str">
        <f t="shared" si="6"/>
        <v xml:space="preserve"> </v>
      </c>
      <c r="AG53" s="9" t="str">
        <f t="shared" si="7"/>
        <v xml:space="preserve"> </v>
      </c>
      <c r="AH53" s="9" t="str">
        <f t="shared" si="8"/>
        <v xml:space="preserve"> </v>
      </c>
      <c r="AI53" s="9" t="str">
        <f t="shared" si="9"/>
        <v xml:space="preserve"> </v>
      </c>
      <c r="AJ53" s="9" t="str">
        <f t="shared" si="10"/>
        <v xml:space="preserve"> </v>
      </c>
      <c r="AK53" s="9" t="str">
        <f t="shared" si="11"/>
        <v xml:space="preserve"> </v>
      </c>
      <c r="AL53" s="9" t="str">
        <f t="shared" si="12"/>
        <v xml:space="preserve"> </v>
      </c>
      <c r="AN53" s="44" t="str">
        <f t="shared" si="13"/>
        <v xml:space="preserve"> </v>
      </c>
      <c r="AO53" s="44" t="str">
        <f t="shared" si="14"/>
        <v xml:space="preserve"> </v>
      </c>
      <c r="AP53" s="44" t="str">
        <f t="shared" si="15"/>
        <v xml:space="preserve"> </v>
      </c>
      <c r="AQ53" s="44" t="str">
        <f t="shared" si="16"/>
        <v xml:space="preserve"> </v>
      </c>
      <c r="AR53" s="10" t="str">
        <f t="shared" si="17"/>
        <v xml:space="preserve"> </v>
      </c>
      <c r="AS53" s="44">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4" t="str">
        <f t="shared" si="0"/>
        <v/>
      </c>
      <c r="Q54" s="2" t="str">
        <f>IF(ISNA(VLOOKUP(P54,Lookup!$B$7:$C$160,2,0)),"",VLOOKUP(P54,Lookup!$B$7:$C$160,2,0))</f>
        <v/>
      </c>
      <c r="R54" s="44" t="str">
        <f t="shared" si="1"/>
        <v/>
      </c>
      <c r="AB54" s="9" t="str">
        <f t="shared" si="2"/>
        <v xml:space="preserve"> </v>
      </c>
      <c r="AC54" s="9" t="str">
        <f t="shared" si="3"/>
        <v xml:space="preserve"> </v>
      </c>
      <c r="AD54" s="9" t="str">
        <f t="shared" si="4"/>
        <v xml:space="preserve"> </v>
      </c>
      <c r="AE54" s="9" t="str">
        <f t="shared" si="5"/>
        <v xml:space="preserve"> </v>
      </c>
      <c r="AF54" s="9" t="str">
        <f t="shared" si="6"/>
        <v xml:space="preserve"> </v>
      </c>
      <c r="AG54" s="9" t="str">
        <f t="shared" si="7"/>
        <v xml:space="preserve"> </v>
      </c>
      <c r="AH54" s="9" t="str">
        <f t="shared" si="8"/>
        <v xml:space="preserve"> </v>
      </c>
      <c r="AI54" s="9" t="str">
        <f t="shared" si="9"/>
        <v xml:space="preserve"> </v>
      </c>
      <c r="AJ54" s="9" t="str">
        <f t="shared" si="10"/>
        <v xml:space="preserve"> </v>
      </c>
      <c r="AK54" s="9" t="str">
        <f t="shared" si="11"/>
        <v xml:space="preserve"> </v>
      </c>
      <c r="AL54" s="9" t="str">
        <f t="shared" si="12"/>
        <v xml:space="preserve"> </v>
      </c>
      <c r="AN54" s="44" t="str">
        <f t="shared" si="13"/>
        <v xml:space="preserve"> </v>
      </c>
      <c r="AO54" s="44" t="str">
        <f t="shared" si="14"/>
        <v xml:space="preserve"> </v>
      </c>
      <c r="AP54" s="44" t="str">
        <f t="shared" si="15"/>
        <v xml:space="preserve"> </v>
      </c>
      <c r="AQ54" s="44" t="str">
        <f t="shared" si="16"/>
        <v xml:space="preserve"> </v>
      </c>
      <c r="AR54" s="10" t="str">
        <f t="shared" si="17"/>
        <v xml:space="preserve"> </v>
      </c>
      <c r="AS54" s="44">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4" t="str">
        <f t="shared" si="0"/>
        <v/>
      </c>
      <c r="Q55" s="2" t="str">
        <f>IF(ISNA(VLOOKUP(P55,Lookup!$B$7:$C$160,2,0)),"",VLOOKUP(P55,Lookup!$B$7:$C$160,2,0))</f>
        <v/>
      </c>
      <c r="R55" s="44" t="str">
        <f t="shared" si="1"/>
        <v/>
      </c>
      <c r="AB55" s="9" t="str">
        <f t="shared" si="2"/>
        <v xml:space="preserve"> </v>
      </c>
      <c r="AC55" s="9" t="str">
        <f t="shared" si="3"/>
        <v xml:space="preserve"> </v>
      </c>
      <c r="AD55" s="9" t="str">
        <f t="shared" si="4"/>
        <v xml:space="preserve"> </v>
      </c>
      <c r="AE55" s="9" t="str">
        <f t="shared" si="5"/>
        <v xml:space="preserve"> </v>
      </c>
      <c r="AF55" s="9" t="str">
        <f t="shared" si="6"/>
        <v xml:space="preserve"> </v>
      </c>
      <c r="AG55" s="9" t="str">
        <f t="shared" si="7"/>
        <v xml:space="preserve"> </v>
      </c>
      <c r="AH55" s="9" t="str">
        <f t="shared" si="8"/>
        <v xml:space="preserve"> </v>
      </c>
      <c r="AI55" s="9" t="str">
        <f t="shared" si="9"/>
        <v xml:space="preserve"> </v>
      </c>
      <c r="AJ55" s="9" t="str">
        <f t="shared" si="10"/>
        <v xml:space="preserve"> </v>
      </c>
      <c r="AK55" s="9" t="str">
        <f t="shared" si="11"/>
        <v xml:space="preserve"> </v>
      </c>
      <c r="AL55" s="9" t="str">
        <f t="shared" si="12"/>
        <v xml:space="preserve"> </v>
      </c>
      <c r="AN55" s="44" t="str">
        <f t="shared" si="13"/>
        <v xml:space="preserve"> </v>
      </c>
      <c r="AO55" s="44" t="str">
        <f t="shared" si="14"/>
        <v xml:space="preserve"> </v>
      </c>
      <c r="AP55" s="44" t="str">
        <f t="shared" si="15"/>
        <v xml:space="preserve"> </v>
      </c>
      <c r="AQ55" s="44" t="str">
        <f t="shared" si="16"/>
        <v xml:space="preserve"> </v>
      </c>
      <c r="AR55" s="10" t="str">
        <f t="shared" si="17"/>
        <v xml:space="preserve"> </v>
      </c>
      <c r="AS55" s="44">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4" t="str">
        <f t="shared" si="0"/>
        <v/>
      </c>
      <c r="Q56" s="2" t="str">
        <f>IF(ISNA(VLOOKUP(P56,Lookup!$B$7:$C$160,2,0)),"",VLOOKUP(P56,Lookup!$B$7:$C$160,2,0))</f>
        <v/>
      </c>
      <c r="R56" s="44" t="str">
        <f t="shared" si="1"/>
        <v/>
      </c>
      <c r="AB56" s="9" t="str">
        <f t="shared" si="2"/>
        <v xml:space="preserve"> </v>
      </c>
      <c r="AC56" s="9" t="str">
        <f t="shared" si="3"/>
        <v xml:space="preserve"> </v>
      </c>
      <c r="AD56" s="9" t="str">
        <f t="shared" si="4"/>
        <v xml:space="preserve"> </v>
      </c>
      <c r="AE56" s="9" t="str">
        <f t="shared" si="5"/>
        <v xml:space="preserve"> </v>
      </c>
      <c r="AF56" s="9" t="str">
        <f t="shared" si="6"/>
        <v xml:space="preserve"> </v>
      </c>
      <c r="AG56" s="9" t="str">
        <f t="shared" si="7"/>
        <v xml:space="preserve"> </v>
      </c>
      <c r="AH56" s="9" t="str">
        <f t="shared" si="8"/>
        <v xml:space="preserve"> </v>
      </c>
      <c r="AI56" s="9" t="str">
        <f t="shared" si="9"/>
        <v xml:space="preserve"> </v>
      </c>
      <c r="AJ56" s="9" t="str">
        <f t="shared" si="10"/>
        <v xml:space="preserve"> </v>
      </c>
      <c r="AK56" s="9" t="str">
        <f t="shared" si="11"/>
        <v xml:space="preserve"> </v>
      </c>
      <c r="AL56" s="9" t="str">
        <f t="shared" si="12"/>
        <v xml:space="preserve"> </v>
      </c>
      <c r="AN56" s="44" t="str">
        <f t="shared" si="13"/>
        <v xml:space="preserve"> </v>
      </c>
      <c r="AO56" s="44" t="str">
        <f t="shared" si="14"/>
        <v xml:space="preserve"> </v>
      </c>
      <c r="AP56" s="44" t="str">
        <f t="shared" si="15"/>
        <v xml:space="preserve"> </v>
      </c>
      <c r="AQ56" s="44" t="str">
        <f t="shared" si="16"/>
        <v xml:space="preserve"> </v>
      </c>
      <c r="AR56" s="10" t="str">
        <f t="shared" si="17"/>
        <v xml:space="preserve"> </v>
      </c>
      <c r="AS56" s="44">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4" t="str">
        <f t="shared" si="0"/>
        <v/>
      </c>
      <c r="Q57" s="2" t="str">
        <f>IF(ISNA(VLOOKUP(P57,Lookup!$B$7:$C$160,2,0)),"",VLOOKUP(P57,Lookup!$B$7:$C$160,2,0))</f>
        <v/>
      </c>
      <c r="R57" s="44" t="str">
        <f t="shared" si="1"/>
        <v/>
      </c>
      <c r="AB57" s="9" t="str">
        <f t="shared" si="2"/>
        <v xml:space="preserve"> </v>
      </c>
      <c r="AC57" s="9" t="str">
        <f t="shared" si="3"/>
        <v xml:space="preserve"> </v>
      </c>
      <c r="AD57" s="9" t="str">
        <f t="shared" si="4"/>
        <v xml:space="preserve"> </v>
      </c>
      <c r="AE57" s="9" t="str">
        <f t="shared" si="5"/>
        <v xml:space="preserve"> </v>
      </c>
      <c r="AF57" s="9" t="str">
        <f t="shared" si="6"/>
        <v xml:space="preserve"> </v>
      </c>
      <c r="AG57" s="9" t="str">
        <f t="shared" si="7"/>
        <v xml:space="preserve"> </v>
      </c>
      <c r="AH57" s="9" t="str">
        <f t="shared" si="8"/>
        <v xml:space="preserve"> </v>
      </c>
      <c r="AI57" s="9" t="str">
        <f t="shared" si="9"/>
        <v xml:space="preserve"> </v>
      </c>
      <c r="AJ57" s="9" t="str">
        <f t="shared" si="10"/>
        <v xml:space="preserve"> </v>
      </c>
      <c r="AK57" s="9" t="str">
        <f t="shared" si="11"/>
        <v xml:space="preserve"> </v>
      </c>
      <c r="AL57" s="9" t="str">
        <f t="shared" si="12"/>
        <v xml:space="preserve"> </v>
      </c>
      <c r="AN57" s="44" t="str">
        <f t="shared" si="13"/>
        <v xml:space="preserve"> </v>
      </c>
      <c r="AO57" s="44" t="str">
        <f t="shared" si="14"/>
        <v xml:space="preserve"> </v>
      </c>
      <c r="AP57" s="44" t="str">
        <f t="shared" si="15"/>
        <v xml:space="preserve"> </v>
      </c>
      <c r="AQ57" s="44" t="str">
        <f t="shared" si="16"/>
        <v xml:space="preserve"> </v>
      </c>
      <c r="AR57" s="10" t="str">
        <f t="shared" si="17"/>
        <v xml:space="preserve"> </v>
      </c>
      <c r="AS57" s="44">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4" t="str">
        <f t="shared" si="0"/>
        <v/>
      </c>
      <c r="Q58" s="2" t="str">
        <f>IF(ISNA(VLOOKUP(P58,Lookup!$B$7:$C$160,2,0)),"",VLOOKUP(P58,Lookup!$B$7:$C$160,2,0))</f>
        <v/>
      </c>
      <c r="R58" s="44" t="str">
        <f t="shared" si="1"/>
        <v/>
      </c>
      <c r="AB58" s="9" t="str">
        <f t="shared" si="2"/>
        <v xml:space="preserve"> </v>
      </c>
      <c r="AC58" s="9" t="str">
        <f t="shared" si="3"/>
        <v xml:space="preserve"> </v>
      </c>
      <c r="AD58" s="9" t="str">
        <f t="shared" si="4"/>
        <v xml:space="preserve"> </v>
      </c>
      <c r="AE58" s="9" t="str">
        <f t="shared" si="5"/>
        <v xml:space="preserve"> </v>
      </c>
      <c r="AF58" s="9" t="str">
        <f t="shared" si="6"/>
        <v xml:space="preserve"> </v>
      </c>
      <c r="AG58" s="9" t="str">
        <f t="shared" si="7"/>
        <v xml:space="preserve"> </v>
      </c>
      <c r="AH58" s="9" t="str">
        <f t="shared" si="8"/>
        <v xml:space="preserve"> </v>
      </c>
      <c r="AI58" s="9" t="str">
        <f t="shared" si="9"/>
        <v xml:space="preserve"> </v>
      </c>
      <c r="AJ58" s="9" t="str">
        <f t="shared" si="10"/>
        <v xml:space="preserve"> </v>
      </c>
      <c r="AK58" s="9" t="str">
        <f t="shared" si="11"/>
        <v xml:space="preserve"> </v>
      </c>
      <c r="AL58" s="9" t="str">
        <f t="shared" si="12"/>
        <v xml:space="preserve"> </v>
      </c>
      <c r="AN58" s="44" t="str">
        <f t="shared" si="13"/>
        <v xml:space="preserve"> </v>
      </c>
      <c r="AO58" s="44" t="str">
        <f t="shared" si="14"/>
        <v xml:space="preserve"> </v>
      </c>
      <c r="AP58" s="44" t="str">
        <f t="shared" si="15"/>
        <v xml:space="preserve"> </v>
      </c>
      <c r="AQ58" s="44" t="str">
        <f t="shared" si="16"/>
        <v xml:space="preserve"> </v>
      </c>
      <c r="AR58" s="10" t="str">
        <f t="shared" si="17"/>
        <v xml:space="preserve"> </v>
      </c>
      <c r="AS58" s="44">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4" t="str">
        <f t="shared" si="0"/>
        <v/>
      </c>
      <c r="Q59" s="2" t="str">
        <f>IF(ISNA(VLOOKUP(P59,Lookup!$B$7:$C$160,2,0)),"",VLOOKUP(P59,Lookup!$B$7:$C$160,2,0))</f>
        <v/>
      </c>
      <c r="R59" s="44" t="str">
        <f t="shared" si="1"/>
        <v/>
      </c>
      <c r="AB59" s="9" t="str">
        <f t="shared" si="2"/>
        <v xml:space="preserve"> </v>
      </c>
      <c r="AC59" s="9" t="str">
        <f t="shared" si="3"/>
        <v xml:space="preserve"> </v>
      </c>
      <c r="AD59" s="9" t="str">
        <f t="shared" si="4"/>
        <v xml:space="preserve"> </v>
      </c>
      <c r="AE59" s="9" t="str">
        <f t="shared" si="5"/>
        <v xml:space="preserve"> </v>
      </c>
      <c r="AF59" s="9" t="str">
        <f t="shared" si="6"/>
        <v xml:space="preserve"> </v>
      </c>
      <c r="AG59" s="9" t="str">
        <f t="shared" si="7"/>
        <v xml:space="preserve"> </v>
      </c>
      <c r="AH59" s="9" t="str">
        <f t="shared" si="8"/>
        <v xml:space="preserve"> </v>
      </c>
      <c r="AI59" s="9" t="str">
        <f t="shared" si="9"/>
        <v xml:space="preserve"> </v>
      </c>
      <c r="AJ59" s="9" t="str">
        <f t="shared" si="10"/>
        <v xml:space="preserve"> </v>
      </c>
      <c r="AK59" s="9" t="str">
        <f t="shared" si="11"/>
        <v xml:space="preserve"> </v>
      </c>
      <c r="AL59" s="9" t="str">
        <f t="shared" si="12"/>
        <v xml:space="preserve"> </v>
      </c>
      <c r="AN59" s="44" t="str">
        <f t="shared" si="13"/>
        <v xml:space="preserve"> </v>
      </c>
      <c r="AO59" s="44" t="str">
        <f t="shared" si="14"/>
        <v xml:space="preserve"> </v>
      </c>
      <c r="AP59" s="44" t="str">
        <f t="shared" si="15"/>
        <v xml:space="preserve"> </v>
      </c>
      <c r="AQ59" s="44" t="str">
        <f t="shared" si="16"/>
        <v xml:space="preserve"> </v>
      </c>
      <c r="AR59" s="10" t="str">
        <f t="shared" si="17"/>
        <v xml:space="preserve"> </v>
      </c>
      <c r="AS59" s="44">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4" t="str">
        <f t="shared" si="0"/>
        <v/>
      </c>
      <c r="Q60" s="2" t="str">
        <f>IF(ISNA(VLOOKUP(P60,Lookup!$B$7:$C$160,2,0)),"",VLOOKUP(P60,Lookup!$B$7:$C$160,2,0))</f>
        <v/>
      </c>
      <c r="R60" s="44" t="str">
        <f t="shared" si="1"/>
        <v/>
      </c>
      <c r="AB60" s="9" t="str">
        <f t="shared" si="2"/>
        <v xml:space="preserve"> </v>
      </c>
      <c r="AC60" s="9" t="str">
        <f t="shared" si="3"/>
        <v xml:space="preserve"> </v>
      </c>
      <c r="AD60" s="9" t="str">
        <f t="shared" si="4"/>
        <v xml:space="preserve"> </v>
      </c>
      <c r="AE60" s="9" t="str">
        <f t="shared" si="5"/>
        <v xml:space="preserve"> </v>
      </c>
      <c r="AF60" s="9" t="str">
        <f t="shared" si="6"/>
        <v xml:space="preserve"> </v>
      </c>
      <c r="AG60" s="9" t="str">
        <f t="shared" si="7"/>
        <v xml:space="preserve"> </v>
      </c>
      <c r="AH60" s="9" t="str">
        <f t="shared" si="8"/>
        <v xml:space="preserve"> </v>
      </c>
      <c r="AI60" s="9" t="str">
        <f t="shared" si="9"/>
        <v xml:space="preserve"> </v>
      </c>
      <c r="AJ60" s="9" t="str">
        <f t="shared" si="10"/>
        <v xml:space="preserve"> </v>
      </c>
      <c r="AK60" s="9" t="str">
        <f t="shared" si="11"/>
        <v xml:space="preserve"> </v>
      </c>
      <c r="AL60" s="9" t="str">
        <f t="shared" si="12"/>
        <v xml:space="preserve"> </v>
      </c>
      <c r="AN60" s="44" t="str">
        <f t="shared" si="13"/>
        <v xml:space="preserve"> </v>
      </c>
      <c r="AO60" s="44" t="str">
        <f t="shared" si="14"/>
        <v xml:space="preserve"> </v>
      </c>
      <c r="AP60" s="44" t="str">
        <f t="shared" si="15"/>
        <v xml:space="preserve"> </v>
      </c>
      <c r="AQ60" s="44" t="str">
        <f t="shared" si="16"/>
        <v xml:space="preserve"> </v>
      </c>
      <c r="AR60" s="10" t="str">
        <f t="shared" si="17"/>
        <v xml:space="preserve"> </v>
      </c>
      <c r="AS60" s="44">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4" t="str">
        <f t="shared" si="0"/>
        <v/>
      </c>
      <c r="Q61" s="2" t="str">
        <f>IF(ISNA(VLOOKUP(P61,Lookup!$B$7:$C$160,2,0)),"",VLOOKUP(P61,Lookup!$B$7:$C$160,2,0))</f>
        <v/>
      </c>
      <c r="R61" s="44" t="str">
        <f t="shared" si="1"/>
        <v/>
      </c>
      <c r="AB61" s="9" t="str">
        <f t="shared" si="2"/>
        <v xml:space="preserve"> </v>
      </c>
      <c r="AC61" s="9" t="str">
        <f t="shared" si="3"/>
        <v xml:space="preserve"> </v>
      </c>
      <c r="AD61" s="9" t="str">
        <f t="shared" si="4"/>
        <v xml:space="preserve"> </v>
      </c>
      <c r="AE61" s="9" t="str">
        <f t="shared" si="5"/>
        <v xml:space="preserve"> </v>
      </c>
      <c r="AF61" s="9" t="str">
        <f t="shared" si="6"/>
        <v xml:space="preserve"> </v>
      </c>
      <c r="AG61" s="9" t="str">
        <f t="shared" si="7"/>
        <v xml:space="preserve"> </v>
      </c>
      <c r="AH61" s="9" t="str">
        <f t="shared" si="8"/>
        <v xml:space="preserve"> </v>
      </c>
      <c r="AI61" s="9" t="str">
        <f t="shared" si="9"/>
        <v xml:space="preserve"> </v>
      </c>
      <c r="AJ61" s="9" t="str">
        <f t="shared" si="10"/>
        <v xml:space="preserve"> </v>
      </c>
      <c r="AK61" s="9" t="str">
        <f t="shared" si="11"/>
        <v xml:space="preserve"> </v>
      </c>
      <c r="AL61" s="9" t="str">
        <f t="shared" si="12"/>
        <v xml:space="preserve"> </v>
      </c>
      <c r="AN61" s="44" t="str">
        <f t="shared" si="13"/>
        <v xml:space="preserve"> </v>
      </c>
      <c r="AO61" s="44" t="str">
        <f t="shared" si="14"/>
        <v xml:space="preserve"> </v>
      </c>
      <c r="AP61" s="44" t="str">
        <f t="shared" si="15"/>
        <v xml:space="preserve"> </v>
      </c>
      <c r="AQ61" s="44" t="str">
        <f t="shared" si="16"/>
        <v xml:space="preserve"> </v>
      </c>
      <c r="AR61" s="10" t="str">
        <f t="shared" si="17"/>
        <v xml:space="preserve"> </v>
      </c>
      <c r="AS61" s="44">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4" t="str">
        <f t="shared" si="0"/>
        <v/>
      </c>
      <c r="Q62" s="2" t="str">
        <f>IF(ISNA(VLOOKUP(P62,Lookup!$B$7:$C$160,2,0)),"",VLOOKUP(P62,Lookup!$B$7:$C$160,2,0))</f>
        <v/>
      </c>
      <c r="R62" s="44" t="str">
        <f t="shared" si="1"/>
        <v/>
      </c>
      <c r="AB62" s="9" t="str">
        <f t="shared" si="2"/>
        <v xml:space="preserve"> </v>
      </c>
      <c r="AC62" s="9" t="str">
        <f t="shared" si="3"/>
        <v xml:space="preserve"> </v>
      </c>
      <c r="AD62" s="9" t="str">
        <f t="shared" si="4"/>
        <v xml:space="preserve"> </v>
      </c>
      <c r="AE62" s="9" t="str">
        <f t="shared" si="5"/>
        <v xml:space="preserve"> </v>
      </c>
      <c r="AF62" s="9" t="str">
        <f t="shared" si="6"/>
        <v xml:space="preserve"> </v>
      </c>
      <c r="AG62" s="9" t="str">
        <f t="shared" si="7"/>
        <v xml:space="preserve"> </v>
      </c>
      <c r="AH62" s="9" t="str">
        <f t="shared" si="8"/>
        <v xml:space="preserve"> </v>
      </c>
      <c r="AI62" s="9" t="str">
        <f t="shared" si="9"/>
        <v xml:space="preserve"> </v>
      </c>
      <c r="AJ62" s="9" t="str">
        <f t="shared" si="10"/>
        <v xml:space="preserve"> </v>
      </c>
      <c r="AK62" s="9" t="str">
        <f t="shared" si="11"/>
        <v xml:space="preserve"> </v>
      </c>
      <c r="AL62" s="9" t="str">
        <f t="shared" si="12"/>
        <v xml:space="preserve"> </v>
      </c>
      <c r="AN62" s="44" t="str">
        <f t="shared" si="13"/>
        <v xml:space="preserve"> </v>
      </c>
      <c r="AO62" s="44" t="str">
        <f t="shared" si="14"/>
        <v xml:space="preserve"> </v>
      </c>
      <c r="AP62" s="44" t="str">
        <f t="shared" si="15"/>
        <v xml:space="preserve"> </v>
      </c>
      <c r="AQ62" s="44" t="str">
        <f t="shared" si="16"/>
        <v xml:space="preserve"> </v>
      </c>
      <c r="AR62" s="10" t="str">
        <f t="shared" si="17"/>
        <v xml:space="preserve"> </v>
      </c>
      <c r="AS62" s="44">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4" t="str">
        <f t="shared" si="0"/>
        <v/>
      </c>
      <c r="Q63" s="2" t="str">
        <f>IF(ISNA(VLOOKUP(P63,Lookup!$B$7:$C$160,2,0)),"",VLOOKUP(P63,Lookup!$B$7:$C$160,2,0))</f>
        <v/>
      </c>
      <c r="R63" s="44" t="str">
        <f t="shared" si="1"/>
        <v/>
      </c>
      <c r="AB63" s="9" t="str">
        <f t="shared" si="2"/>
        <v xml:space="preserve"> </v>
      </c>
      <c r="AC63" s="9" t="str">
        <f t="shared" si="3"/>
        <v xml:space="preserve"> </v>
      </c>
      <c r="AD63" s="9" t="str">
        <f t="shared" si="4"/>
        <v xml:space="preserve"> </v>
      </c>
      <c r="AE63" s="9" t="str">
        <f t="shared" si="5"/>
        <v xml:space="preserve"> </v>
      </c>
      <c r="AF63" s="9" t="str">
        <f t="shared" si="6"/>
        <v xml:space="preserve"> </v>
      </c>
      <c r="AG63" s="9" t="str">
        <f t="shared" si="7"/>
        <v xml:space="preserve"> </v>
      </c>
      <c r="AH63" s="9" t="str">
        <f t="shared" si="8"/>
        <v xml:space="preserve"> </v>
      </c>
      <c r="AI63" s="9" t="str">
        <f t="shared" si="9"/>
        <v xml:space="preserve"> </v>
      </c>
      <c r="AJ63" s="9" t="str">
        <f t="shared" si="10"/>
        <v xml:space="preserve"> </v>
      </c>
      <c r="AK63" s="9" t="str">
        <f t="shared" si="11"/>
        <v xml:space="preserve"> </v>
      </c>
      <c r="AL63" s="9" t="str">
        <f t="shared" si="12"/>
        <v xml:space="preserve"> </v>
      </c>
      <c r="AN63" s="44" t="str">
        <f t="shared" si="13"/>
        <v xml:space="preserve"> </v>
      </c>
      <c r="AO63" s="44" t="str">
        <f t="shared" si="14"/>
        <v xml:space="preserve"> </v>
      </c>
      <c r="AP63" s="44" t="str">
        <f t="shared" si="15"/>
        <v xml:space="preserve"> </v>
      </c>
      <c r="AQ63" s="44" t="str">
        <f t="shared" si="16"/>
        <v xml:space="preserve"> </v>
      </c>
      <c r="AR63" s="10" t="str">
        <f t="shared" si="17"/>
        <v xml:space="preserve"> </v>
      </c>
      <c r="AS63" s="44">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4" t="str">
        <f t="shared" si="0"/>
        <v/>
      </c>
      <c r="Q64" s="2" t="str">
        <f>IF(ISNA(VLOOKUP(P64,Lookup!$B$7:$C$160,2,0)),"",VLOOKUP(P64,Lookup!$B$7:$C$160,2,0))</f>
        <v/>
      </c>
      <c r="R64" s="44" t="str">
        <f t="shared" si="1"/>
        <v/>
      </c>
      <c r="AB64" s="9" t="str">
        <f t="shared" si="2"/>
        <v xml:space="preserve"> </v>
      </c>
      <c r="AC64" s="9" t="str">
        <f t="shared" si="3"/>
        <v xml:space="preserve"> </v>
      </c>
      <c r="AD64" s="9" t="str">
        <f t="shared" si="4"/>
        <v xml:space="preserve"> </v>
      </c>
      <c r="AE64" s="9" t="str">
        <f t="shared" si="5"/>
        <v xml:space="preserve"> </v>
      </c>
      <c r="AF64" s="9" t="str">
        <f t="shared" si="6"/>
        <v xml:space="preserve"> </v>
      </c>
      <c r="AG64" s="9" t="str">
        <f t="shared" si="7"/>
        <v xml:space="preserve"> </v>
      </c>
      <c r="AH64" s="9" t="str">
        <f t="shared" si="8"/>
        <v xml:space="preserve"> </v>
      </c>
      <c r="AI64" s="9" t="str">
        <f t="shared" si="9"/>
        <v xml:space="preserve"> </v>
      </c>
      <c r="AJ64" s="9" t="str">
        <f t="shared" si="10"/>
        <v xml:space="preserve"> </v>
      </c>
      <c r="AK64" s="9" t="str">
        <f t="shared" si="11"/>
        <v xml:space="preserve"> </v>
      </c>
      <c r="AL64" s="9" t="str">
        <f t="shared" si="12"/>
        <v xml:space="preserve"> </v>
      </c>
      <c r="AN64" s="44" t="str">
        <f t="shared" si="13"/>
        <v xml:space="preserve"> </v>
      </c>
      <c r="AO64" s="44" t="str">
        <f t="shared" si="14"/>
        <v xml:space="preserve"> </v>
      </c>
      <c r="AP64" s="44" t="str">
        <f t="shared" si="15"/>
        <v xml:space="preserve"> </v>
      </c>
      <c r="AQ64" s="44" t="str">
        <f t="shared" si="16"/>
        <v xml:space="preserve"> </v>
      </c>
      <c r="AR64" s="10" t="str">
        <f t="shared" si="17"/>
        <v xml:space="preserve"> </v>
      </c>
      <c r="AS64" s="44">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4" t="str">
        <f t="shared" si="0"/>
        <v/>
      </c>
      <c r="Q65" s="2" t="str">
        <f>IF(ISNA(VLOOKUP(P65,Lookup!$B$7:$C$160,2,0)),"",VLOOKUP(P65,Lookup!$B$7:$C$160,2,0))</f>
        <v/>
      </c>
      <c r="R65" s="44" t="str">
        <f t="shared" si="1"/>
        <v/>
      </c>
      <c r="AB65" s="9" t="str">
        <f t="shared" si="2"/>
        <v xml:space="preserve"> </v>
      </c>
      <c r="AC65" s="9" t="str">
        <f t="shared" si="3"/>
        <v xml:space="preserve"> </v>
      </c>
      <c r="AD65" s="9" t="str">
        <f t="shared" si="4"/>
        <v xml:space="preserve"> </v>
      </c>
      <c r="AE65" s="9" t="str">
        <f t="shared" si="5"/>
        <v xml:space="preserve"> </v>
      </c>
      <c r="AF65" s="9" t="str">
        <f t="shared" si="6"/>
        <v xml:space="preserve"> </v>
      </c>
      <c r="AG65" s="9" t="str">
        <f t="shared" si="7"/>
        <v xml:space="preserve"> </v>
      </c>
      <c r="AH65" s="9" t="str">
        <f t="shared" si="8"/>
        <v xml:space="preserve"> </v>
      </c>
      <c r="AI65" s="9" t="str">
        <f t="shared" si="9"/>
        <v xml:space="preserve"> </v>
      </c>
      <c r="AJ65" s="9" t="str">
        <f t="shared" si="10"/>
        <v xml:space="preserve"> </v>
      </c>
      <c r="AK65" s="9" t="str">
        <f t="shared" si="11"/>
        <v xml:space="preserve"> </v>
      </c>
      <c r="AL65" s="9" t="str">
        <f t="shared" si="12"/>
        <v xml:space="preserve"> </v>
      </c>
      <c r="AN65" s="44" t="str">
        <f t="shared" si="13"/>
        <v xml:space="preserve"> </v>
      </c>
      <c r="AO65" s="44" t="str">
        <f t="shared" si="14"/>
        <v xml:space="preserve"> </v>
      </c>
      <c r="AP65" s="44" t="str">
        <f t="shared" si="15"/>
        <v xml:space="preserve"> </v>
      </c>
      <c r="AQ65" s="44" t="str">
        <f t="shared" si="16"/>
        <v xml:space="preserve"> </v>
      </c>
      <c r="AR65" s="10" t="str">
        <f t="shared" si="17"/>
        <v xml:space="preserve"> </v>
      </c>
      <c r="AS65" s="44">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4" t="str">
        <f t="shared" si="0"/>
        <v/>
      </c>
      <c r="Q66" s="2" t="str">
        <f>IF(ISNA(VLOOKUP(P66,Lookup!$B$7:$C$160,2,0)),"",VLOOKUP(P66,Lookup!$B$7:$C$160,2,0))</f>
        <v/>
      </c>
      <c r="R66" s="44" t="str">
        <f t="shared" si="1"/>
        <v/>
      </c>
      <c r="AB66" s="9" t="str">
        <f t="shared" si="2"/>
        <v xml:space="preserve"> </v>
      </c>
      <c r="AC66" s="9" t="str">
        <f t="shared" si="3"/>
        <v xml:space="preserve"> </v>
      </c>
      <c r="AD66" s="9" t="str">
        <f t="shared" si="4"/>
        <v xml:space="preserve"> </v>
      </c>
      <c r="AE66" s="9" t="str">
        <f t="shared" si="5"/>
        <v xml:space="preserve"> </v>
      </c>
      <c r="AF66" s="9" t="str">
        <f t="shared" si="6"/>
        <v xml:space="preserve"> </v>
      </c>
      <c r="AG66" s="9" t="str">
        <f t="shared" si="7"/>
        <v xml:space="preserve"> </v>
      </c>
      <c r="AH66" s="9" t="str">
        <f t="shared" si="8"/>
        <v xml:space="preserve"> </v>
      </c>
      <c r="AI66" s="9" t="str">
        <f t="shared" si="9"/>
        <v xml:space="preserve"> </v>
      </c>
      <c r="AJ66" s="9" t="str">
        <f t="shared" si="10"/>
        <v xml:space="preserve"> </v>
      </c>
      <c r="AK66" s="9" t="str">
        <f t="shared" si="11"/>
        <v xml:space="preserve"> </v>
      </c>
      <c r="AL66" s="9" t="str">
        <f t="shared" si="12"/>
        <v xml:space="preserve"> </v>
      </c>
      <c r="AN66" s="44" t="str">
        <f t="shared" si="13"/>
        <v xml:space="preserve"> </v>
      </c>
      <c r="AO66" s="44" t="str">
        <f t="shared" si="14"/>
        <v xml:space="preserve"> </v>
      </c>
      <c r="AP66" s="44" t="str">
        <f t="shared" si="15"/>
        <v xml:space="preserve"> </v>
      </c>
      <c r="AQ66" s="44" t="str">
        <f t="shared" si="16"/>
        <v xml:space="preserve"> </v>
      </c>
      <c r="AR66" s="10" t="str">
        <f t="shared" si="17"/>
        <v xml:space="preserve"> </v>
      </c>
      <c r="AS66" s="44">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4" t="str">
        <f t="shared" si="0"/>
        <v/>
      </c>
      <c r="Q67" s="2" t="str">
        <f>IF(ISNA(VLOOKUP(P67,Lookup!$B$7:$C$160,2,0)),"",VLOOKUP(P67,Lookup!$B$7:$C$160,2,0))</f>
        <v/>
      </c>
      <c r="R67" s="44" t="str">
        <f t="shared" si="1"/>
        <v/>
      </c>
      <c r="AB67" s="9" t="str">
        <f t="shared" si="2"/>
        <v xml:space="preserve"> </v>
      </c>
      <c r="AC67" s="9" t="str">
        <f t="shared" si="3"/>
        <v xml:space="preserve"> </v>
      </c>
      <c r="AD67" s="9" t="str">
        <f t="shared" si="4"/>
        <v xml:space="preserve"> </v>
      </c>
      <c r="AE67" s="9" t="str">
        <f t="shared" si="5"/>
        <v xml:space="preserve"> </v>
      </c>
      <c r="AF67" s="9" t="str">
        <f t="shared" si="6"/>
        <v xml:space="preserve"> </v>
      </c>
      <c r="AG67" s="9" t="str">
        <f t="shared" si="7"/>
        <v xml:space="preserve"> </v>
      </c>
      <c r="AH67" s="9" t="str">
        <f t="shared" si="8"/>
        <v xml:space="preserve"> </v>
      </c>
      <c r="AI67" s="9" t="str">
        <f t="shared" si="9"/>
        <v xml:space="preserve"> </v>
      </c>
      <c r="AJ67" s="9" t="str">
        <f t="shared" si="10"/>
        <v xml:space="preserve"> </v>
      </c>
      <c r="AK67" s="9" t="str">
        <f t="shared" si="11"/>
        <v xml:space="preserve"> </v>
      </c>
      <c r="AL67" s="9" t="str">
        <f t="shared" si="12"/>
        <v xml:space="preserve"> </v>
      </c>
      <c r="AN67" s="44" t="str">
        <f t="shared" si="13"/>
        <v xml:space="preserve"> </v>
      </c>
      <c r="AO67" s="44" t="str">
        <f t="shared" si="14"/>
        <v xml:space="preserve"> </v>
      </c>
      <c r="AP67" s="44" t="str">
        <f t="shared" si="15"/>
        <v xml:space="preserve"> </v>
      </c>
      <c r="AQ67" s="44" t="str">
        <f t="shared" si="16"/>
        <v xml:space="preserve"> </v>
      </c>
      <c r="AR67" s="10" t="str">
        <f t="shared" si="17"/>
        <v xml:space="preserve"> </v>
      </c>
      <c r="AS67" s="44">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4" t="str">
        <f t="shared" si="0"/>
        <v/>
      </c>
      <c r="Q68" s="2" t="str">
        <f>IF(ISNA(VLOOKUP(P68,Lookup!$B$7:$C$160,2,0)),"",VLOOKUP(P68,Lookup!$B$7:$C$160,2,0))</f>
        <v/>
      </c>
      <c r="R68" s="44" t="str">
        <f t="shared" si="1"/>
        <v/>
      </c>
      <c r="AB68" s="9" t="str">
        <f t="shared" si="2"/>
        <v xml:space="preserve"> </v>
      </c>
      <c r="AC68" s="9" t="str">
        <f t="shared" si="3"/>
        <v xml:space="preserve"> </v>
      </c>
      <c r="AD68" s="9" t="str">
        <f t="shared" si="4"/>
        <v xml:space="preserve"> </v>
      </c>
      <c r="AE68" s="9" t="str">
        <f t="shared" si="5"/>
        <v xml:space="preserve"> </v>
      </c>
      <c r="AF68" s="9" t="str">
        <f t="shared" si="6"/>
        <v xml:space="preserve"> </v>
      </c>
      <c r="AG68" s="9" t="str">
        <f t="shared" si="7"/>
        <v xml:space="preserve"> </v>
      </c>
      <c r="AH68" s="9" t="str">
        <f t="shared" si="8"/>
        <v xml:space="preserve"> </v>
      </c>
      <c r="AI68" s="9" t="str">
        <f t="shared" si="9"/>
        <v xml:space="preserve"> </v>
      </c>
      <c r="AJ68" s="9" t="str">
        <f t="shared" si="10"/>
        <v xml:space="preserve"> </v>
      </c>
      <c r="AK68" s="9" t="str">
        <f t="shared" si="11"/>
        <v xml:space="preserve"> </v>
      </c>
      <c r="AL68" s="9" t="str">
        <f t="shared" si="12"/>
        <v xml:space="preserve"> </v>
      </c>
      <c r="AN68" s="44" t="str">
        <f t="shared" si="13"/>
        <v xml:space="preserve"> </v>
      </c>
      <c r="AO68" s="44" t="str">
        <f t="shared" si="14"/>
        <v xml:space="preserve"> </v>
      </c>
      <c r="AP68" s="44" t="str">
        <f t="shared" si="15"/>
        <v xml:space="preserve"> </v>
      </c>
      <c r="AQ68" s="44" t="str">
        <f t="shared" si="16"/>
        <v xml:space="preserve"> </v>
      </c>
      <c r="AR68" s="10" t="str">
        <f t="shared" si="17"/>
        <v xml:space="preserve"> </v>
      </c>
      <c r="AS68" s="44">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4" t="str">
        <f t="shared" si="0"/>
        <v/>
      </c>
      <c r="Q69" s="2" t="str">
        <f>IF(ISNA(VLOOKUP(P69,Lookup!$B$7:$C$160,2,0)),"",VLOOKUP(P69,Lookup!$B$7:$C$160,2,0))</f>
        <v/>
      </c>
      <c r="R69" s="44" t="str">
        <f t="shared" si="1"/>
        <v/>
      </c>
      <c r="AB69" s="9" t="str">
        <f t="shared" si="2"/>
        <v xml:space="preserve"> </v>
      </c>
      <c r="AC69" s="9" t="str">
        <f t="shared" si="3"/>
        <v xml:space="preserve"> </v>
      </c>
      <c r="AD69" s="9" t="str">
        <f t="shared" si="4"/>
        <v xml:space="preserve"> </v>
      </c>
      <c r="AE69" s="9" t="str">
        <f t="shared" si="5"/>
        <v xml:space="preserve"> </v>
      </c>
      <c r="AF69" s="9" t="str">
        <f t="shared" si="6"/>
        <v xml:space="preserve"> </v>
      </c>
      <c r="AG69" s="9" t="str">
        <f t="shared" si="7"/>
        <v xml:space="preserve"> </v>
      </c>
      <c r="AH69" s="9" t="str">
        <f t="shared" si="8"/>
        <v xml:space="preserve"> </v>
      </c>
      <c r="AI69" s="9" t="str">
        <f t="shared" si="9"/>
        <v xml:space="preserve"> </v>
      </c>
      <c r="AJ69" s="9" t="str">
        <f t="shared" si="10"/>
        <v xml:space="preserve"> </v>
      </c>
      <c r="AK69" s="9" t="str">
        <f t="shared" si="11"/>
        <v xml:space="preserve"> </v>
      </c>
      <c r="AL69" s="9" t="str">
        <f t="shared" si="12"/>
        <v xml:space="preserve"> </v>
      </c>
      <c r="AN69" s="44" t="str">
        <f t="shared" si="13"/>
        <v xml:space="preserve"> </v>
      </c>
      <c r="AO69" s="44" t="str">
        <f t="shared" si="14"/>
        <v xml:space="preserve"> </v>
      </c>
      <c r="AP69" s="44" t="str">
        <f t="shared" si="15"/>
        <v xml:space="preserve"> </v>
      </c>
      <c r="AQ69" s="44" t="str">
        <f t="shared" si="16"/>
        <v xml:space="preserve"> </v>
      </c>
      <c r="AR69" s="10" t="str">
        <f t="shared" si="17"/>
        <v xml:space="preserve"> </v>
      </c>
      <c r="AS69" s="44">
        <f t="shared" si="18"/>
        <v>0</v>
      </c>
    </row>
    <row r="70" spans="2:45">
      <c r="B70" s="8">
        <v>36951</v>
      </c>
      <c r="C70" s="2">
        <f t="shared" si="19"/>
        <v>60</v>
      </c>
      <c r="K70" s="2" t="str">
        <f>Magnetic!X70</f>
        <v/>
      </c>
      <c r="L70" s="2" t="str">
        <f>IF(ISNA(VLOOKUP(K70,Lookup!$F$7:$G$38,2,0)),"",VLOOKUP(K70,Lookup!$F$7:$G$38,2,0))</f>
        <v/>
      </c>
      <c r="N70" s="2" t="str">
        <f>IF(ISNA(VLOOKUP(M70,Lookup!$B$7:$C$160,2,0)),"",VLOOKUP(M70,Lookup!$B$7:$C$160,2,0))</f>
        <v/>
      </c>
      <c r="O70" s="44" t="str">
        <f t="shared" si="0"/>
        <v/>
      </c>
      <c r="Q70" s="2" t="str">
        <f>IF(ISNA(VLOOKUP(P70,Lookup!$B$7:$C$160,2,0)),"",VLOOKUP(P70,Lookup!$B$7:$C$160,2,0))</f>
        <v/>
      </c>
      <c r="R70" s="44" t="str">
        <f t="shared" si="1"/>
        <v/>
      </c>
      <c r="AB70" s="9" t="str">
        <f t="shared" si="2"/>
        <v xml:space="preserve"> </v>
      </c>
      <c r="AC70" s="9" t="str">
        <f t="shared" si="3"/>
        <v xml:space="preserve"> </v>
      </c>
      <c r="AD70" s="9" t="str">
        <f t="shared" si="4"/>
        <v xml:space="preserve"> </v>
      </c>
      <c r="AE70" s="9" t="str">
        <f t="shared" si="5"/>
        <v xml:space="preserve"> </v>
      </c>
      <c r="AF70" s="9" t="str">
        <f t="shared" si="6"/>
        <v xml:space="preserve"> </v>
      </c>
      <c r="AG70" s="9" t="str">
        <f t="shared" si="7"/>
        <v xml:space="preserve"> </v>
      </c>
      <c r="AH70" s="9" t="str">
        <f t="shared" si="8"/>
        <v xml:space="preserve"> </v>
      </c>
      <c r="AI70" s="9" t="str">
        <f t="shared" si="9"/>
        <v xml:space="preserve"> </v>
      </c>
      <c r="AJ70" s="9" t="str">
        <f t="shared" si="10"/>
        <v xml:space="preserve"> </v>
      </c>
      <c r="AK70" s="9" t="str">
        <f t="shared" si="11"/>
        <v xml:space="preserve"> </v>
      </c>
      <c r="AL70" s="9" t="str">
        <f t="shared" si="12"/>
        <v xml:space="preserve"> </v>
      </c>
      <c r="AN70" s="44" t="str">
        <f t="shared" si="13"/>
        <v xml:space="preserve"> </v>
      </c>
      <c r="AO70" s="44" t="str">
        <f t="shared" si="14"/>
        <v xml:space="preserve"> </v>
      </c>
      <c r="AP70" s="44" t="str">
        <f t="shared" si="15"/>
        <v xml:space="preserve"> </v>
      </c>
      <c r="AQ70" s="44" t="str">
        <f t="shared" si="16"/>
        <v xml:space="preserve"> </v>
      </c>
      <c r="AR70" s="10" t="str">
        <f t="shared" si="17"/>
        <v xml:space="preserve"> </v>
      </c>
      <c r="AS70" s="44">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4" t="str">
        <f t="shared" si="0"/>
        <v/>
      </c>
      <c r="Q71" s="2" t="str">
        <f>IF(ISNA(VLOOKUP(P71,Lookup!$B$7:$C$160,2,0)),"",VLOOKUP(P71,Lookup!$B$7:$C$160,2,0))</f>
        <v/>
      </c>
      <c r="R71" s="44" t="str">
        <f t="shared" si="1"/>
        <v/>
      </c>
      <c r="AB71" s="9" t="str">
        <f t="shared" si="2"/>
        <v xml:space="preserve"> </v>
      </c>
      <c r="AC71" s="9" t="str">
        <f t="shared" si="3"/>
        <v xml:space="preserve"> </v>
      </c>
      <c r="AD71" s="9" t="str">
        <f t="shared" si="4"/>
        <v xml:space="preserve"> </v>
      </c>
      <c r="AE71" s="9" t="str">
        <f t="shared" si="5"/>
        <v xml:space="preserve"> </v>
      </c>
      <c r="AF71" s="9" t="str">
        <f t="shared" si="6"/>
        <v xml:space="preserve"> </v>
      </c>
      <c r="AG71" s="9" t="str">
        <f t="shared" si="7"/>
        <v xml:space="preserve"> </v>
      </c>
      <c r="AH71" s="9" t="str">
        <f t="shared" si="8"/>
        <v xml:space="preserve"> </v>
      </c>
      <c r="AI71" s="9" t="str">
        <f t="shared" si="9"/>
        <v xml:space="preserve"> </v>
      </c>
      <c r="AJ71" s="9" t="str">
        <f t="shared" si="10"/>
        <v xml:space="preserve"> </v>
      </c>
      <c r="AK71" s="9" t="str">
        <f t="shared" si="11"/>
        <v xml:space="preserve"> </v>
      </c>
      <c r="AL71" s="9" t="str">
        <f t="shared" si="12"/>
        <v xml:space="preserve"> </v>
      </c>
      <c r="AN71" s="44" t="str">
        <f t="shared" si="13"/>
        <v xml:space="preserve"> </v>
      </c>
      <c r="AO71" s="44" t="str">
        <f t="shared" si="14"/>
        <v xml:space="preserve"> </v>
      </c>
      <c r="AP71" s="44" t="str">
        <f t="shared" si="15"/>
        <v xml:space="preserve"> </v>
      </c>
      <c r="AQ71" s="44" t="str">
        <f t="shared" si="16"/>
        <v xml:space="preserve"> </v>
      </c>
      <c r="AR71" s="10" t="str">
        <f t="shared" si="17"/>
        <v xml:space="preserve"> </v>
      </c>
      <c r="AS71" s="44">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4" t="str">
        <f t="shared" si="0"/>
        <v/>
      </c>
      <c r="Q72" s="2" t="str">
        <f>IF(ISNA(VLOOKUP(P72,Lookup!$B$7:$C$160,2,0)),"",VLOOKUP(P72,Lookup!$B$7:$C$160,2,0))</f>
        <v/>
      </c>
      <c r="R72" s="44" t="str">
        <f t="shared" si="1"/>
        <v/>
      </c>
      <c r="AB72" s="9" t="str">
        <f t="shared" si="2"/>
        <v xml:space="preserve"> </v>
      </c>
      <c r="AC72" s="9" t="str">
        <f t="shared" si="3"/>
        <v xml:space="preserve"> </v>
      </c>
      <c r="AD72" s="9" t="str">
        <f t="shared" si="4"/>
        <v xml:space="preserve"> </v>
      </c>
      <c r="AE72" s="9" t="str">
        <f t="shared" si="5"/>
        <v xml:space="preserve"> </v>
      </c>
      <c r="AF72" s="9" t="str">
        <f t="shared" si="6"/>
        <v xml:space="preserve"> </v>
      </c>
      <c r="AG72" s="9" t="str">
        <f t="shared" si="7"/>
        <v xml:space="preserve"> </v>
      </c>
      <c r="AH72" s="9" t="str">
        <f t="shared" si="8"/>
        <v xml:space="preserve"> </v>
      </c>
      <c r="AI72" s="9" t="str">
        <f t="shared" si="9"/>
        <v xml:space="preserve"> </v>
      </c>
      <c r="AJ72" s="9" t="str">
        <f t="shared" si="10"/>
        <v xml:space="preserve"> </v>
      </c>
      <c r="AK72" s="9" t="str">
        <f t="shared" si="11"/>
        <v xml:space="preserve"> </v>
      </c>
      <c r="AL72" s="9" t="str">
        <f t="shared" si="12"/>
        <v xml:space="preserve"> </v>
      </c>
      <c r="AN72" s="44" t="str">
        <f t="shared" si="13"/>
        <v xml:space="preserve"> </v>
      </c>
      <c r="AO72" s="44" t="str">
        <f t="shared" si="14"/>
        <v xml:space="preserve"> </v>
      </c>
      <c r="AP72" s="44" t="str">
        <f t="shared" si="15"/>
        <v xml:space="preserve"> </v>
      </c>
      <c r="AQ72" s="44" t="str">
        <f t="shared" si="16"/>
        <v xml:space="preserve"> </v>
      </c>
      <c r="AR72" s="10" t="str">
        <f t="shared" si="17"/>
        <v xml:space="preserve"> </v>
      </c>
      <c r="AS72" s="44">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4" t="str">
        <f t="shared" si="0"/>
        <v/>
      </c>
      <c r="Q73" s="2" t="str">
        <f>IF(ISNA(VLOOKUP(P73,Lookup!$B$7:$C$160,2,0)),"",VLOOKUP(P73,Lookup!$B$7:$C$160,2,0))</f>
        <v/>
      </c>
      <c r="R73" s="44" t="str">
        <f t="shared" si="1"/>
        <v/>
      </c>
      <c r="AB73" s="9" t="str">
        <f t="shared" si="2"/>
        <v xml:space="preserve"> </v>
      </c>
      <c r="AC73" s="9" t="str">
        <f t="shared" si="3"/>
        <v xml:space="preserve"> </v>
      </c>
      <c r="AD73" s="9" t="str">
        <f t="shared" si="4"/>
        <v xml:space="preserve"> </v>
      </c>
      <c r="AE73" s="9" t="str">
        <f t="shared" si="5"/>
        <v xml:space="preserve"> </v>
      </c>
      <c r="AF73" s="9" t="str">
        <f t="shared" si="6"/>
        <v xml:space="preserve"> </v>
      </c>
      <c r="AG73" s="9" t="str">
        <f t="shared" si="7"/>
        <v xml:space="preserve"> </v>
      </c>
      <c r="AH73" s="9" t="str">
        <f t="shared" si="8"/>
        <v xml:space="preserve"> </v>
      </c>
      <c r="AI73" s="9" t="str">
        <f t="shared" si="9"/>
        <v xml:space="preserve"> </v>
      </c>
      <c r="AJ73" s="9" t="str">
        <f t="shared" si="10"/>
        <v xml:space="preserve"> </v>
      </c>
      <c r="AK73" s="9" t="str">
        <f t="shared" si="11"/>
        <v xml:space="preserve"> </v>
      </c>
      <c r="AL73" s="9" t="str">
        <f t="shared" si="12"/>
        <v xml:space="preserve"> </v>
      </c>
      <c r="AN73" s="44" t="str">
        <f t="shared" si="13"/>
        <v xml:space="preserve"> </v>
      </c>
      <c r="AO73" s="44" t="str">
        <f t="shared" si="14"/>
        <v xml:space="preserve"> </v>
      </c>
      <c r="AP73" s="44" t="str">
        <f t="shared" si="15"/>
        <v xml:space="preserve"> </v>
      </c>
      <c r="AQ73" s="44" t="str">
        <f t="shared" si="16"/>
        <v xml:space="preserve"> </v>
      </c>
      <c r="AR73" s="10" t="str">
        <f t="shared" si="17"/>
        <v xml:space="preserve"> </v>
      </c>
      <c r="AS73" s="44">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4" t="str">
        <f t="shared" si="0"/>
        <v/>
      </c>
      <c r="Q74" s="2" t="str">
        <f>IF(ISNA(VLOOKUP(P74,Lookup!$B$7:$C$160,2,0)),"",VLOOKUP(P74,Lookup!$B$7:$C$160,2,0))</f>
        <v/>
      </c>
      <c r="R74" s="44" t="str">
        <f t="shared" si="1"/>
        <v/>
      </c>
      <c r="AB74" s="9" t="str">
        <f t="shared" si="2"/>
        <v xml:space="preserve"> </v>
      </c>
      <c r="AC74" s="9" t="str">
        <f t="shared" si="3"/>
        <v xml:space="preserve"> </v>
      </c>
      <c r="AD74" s="9" t="str">
        <f t="shared" si="4"/>
        <v xml:space="preserve"> </v>
      </c>
      <c r="AE74" s="9" t="str">
        <f t="shared" si="5"/>
        <v xml:space="preserve"> </v>
      </c>
      <c r="AF74" s="9" t="str">
        <f t="shared" si="6"/>
        <v xml:space="preserve"> </v>
      </c>
      <c r="AG74" s="9" t="str">
        <f t="shared" si="7"/>
        <v xml:space="preserve"> </v>
      </c>
      <c r="AH74" s="9" t="str">
        <f t="shared" si="8"/>
        <v xml:space="preserve"> </v>
      </c>
      <c r="AI74" s="9" t="str">
        <f t="shared" si="9"/>
        <v xml:space="preserve"> </v>
      </c>
      <c r="AJ74" s="9" t="str">
        <f t="shared" si="10"/>
        <v xml:space="preserve"> </v>
      </c>
      <c r="AK74" s="9" t="str">
        <f t="shared" si="11"/>
        <v xml:space="preserve"> </v>
      </c>
      <c r="AL74" s="9" t="str">
        <f t="shared" si="12"/>
        <v xml:space="preserve"> </v>
      </c>
      <c r="AN74" s="44" t="str">
        <f t="shared" si="13"/>
        <v xml:space="preserve"> </v>
      </c>
      <c r="AO74" s="44" t="str">
        <f t="shared" si="14"/>
        <v xml:space="preserve"> </v>
      </c>
      <c r="AP74" s="44" t="str">
        <f t="shared" si="15"/>
        <v xml:space="preserve"> </v>
      </c>
      <c r="AQ74" s="44" t="str">
        <f t="shared" si="16"/>
        <v xml:space="preserve"> </v>
      </c>
      <c r="AR74" s="10" t="str">
        <f t="shared" si="17"/>
        <v xml:space="preserve"> </v>
      </c>
      <c r="AS74" s="44">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4" t="str">
        <f t="shared" si="0"/>
        <v/>
      </c>
      <c r="Q75" s="2" t="str">
        <f>IF(ISNA(VLOOKUP(P75,Lookup!$B$7:$C$160,2,0)),"",VLOOKUP(P75,Lookup!$B$7:$C$160,2,0))</f>
        <v/>
      </c>
      <c r="R75" s="44" t="str">
        <f t="shared" si="1"/>
        <v/>
      </c>
      <c r="AB75" s="9" t="str">
        <f t="shared" si="2"/>
        <v xml:space="preserve"> </v>
      </c>
      <c r="AC75" s="9" t="str">
        <f t="shared" si="3"/>
        <v xml:space="preserve"> </v>
      </c>
      <c r="AD75" s="9" t="str">
        <f t="shared" si="4"/>
        <v xml:space="preserve"> </v>
      </c>
      <c r="AE75" s="9" t="str">
        <f t="shared" si="5"/>
        <v xml:space="preserve"> </v>
      </c>
      <c r="AF75" s="9" t="str">
        <f t="shared" si="6"/>
        <v xml:space="preserve"> </v>
      </c>
      <c r="AG75" s="9" t="str">
        <f t="shared" si="7"/>
        <v xml:space="preserve"> </v>
      </c>
      <c r="AH75" s="9" t="str">
        <f t="shared" si="8"/>
        <v xml:space="preserve"> </v>
      </c>
      <c r="AI75" s="9" t="str">
        <f t="shared" si="9"/>
        <v xml:space="preserve"> </v>
      </c>
      <c r="AJ75" s="9" t="str">
        <f t="shared" si="10"/>
        <v xml:space="preserve"> </v>
      </c>
      <c r="AK75" s="9" t="str">
        <f t="shared" si="11"/>
        <v xml:space="preserve"> </v>
      </c>
      <c r="AL75" s="9" t="str">
        <f t="shared" si="12"/>
        <v xml:space="preserve"> </v>
      </c>
      <c r="AN75" s="44" t="str">
        <f t="shared" si="13"/>
        <v xml:space="preserve"> </v>
      </c>
      <c r="AO75" s="44" t="str">
        <f t="shared" si="14"/>
        <v xml:space="preserve"> </v>
      </c>
      <c r="AP75" s="44" t="str">
        <f t="shared" si="15"/>
        <v xml:space="preserve"> </v>
      </c>
      <c r="AQ75" s="44" t="str">
        <f t="shared" si="16"/>
        <v xml:space="preserve"> </v>
      </c>
      <c r="AR75" s="10" t="str">
        <f t="shared" si="17"/>
        <v xml:space="preserve"> </v>
      </c>
      <c r="AS75" s="44">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4" t="str">
        <f t="shared" ref="O76:O139" si="20">N76</f>
        <v/>
      </c>
      <c r="Q76" s="2" t="str">
        <f>IF(ISNA(VLOOKUP(P76,Lookup!$B$7:$C$160,2,0)),"",VLOOKUP(P76,Lookup!$B$7:$C$160,2,0))</f>
        <v/>
      </c>
      <c r="R76" s="44" t="str">
        <f t="shared" ref="R76:R139" si="21">Q76</f>
        <v/>
      </c>
      <c r="AB76" s="9" t="str">
        <f t="shared" ref="AB76:AB139" si="22">IF($Q76=0,1," ")</f>
        <v xml:space="preserve"> </v>
      </c>
      <c r="AC76" s="9" t="str">
        <f t="shared" ref="AC76:AC139" si="23">IF($Q76=2,1," ")</f>
        <v xml:space="preserve"> </v>
      </c>
      <c r="AD76" s="9" t="str">
        <f t="shared" ref="AD76:AD139" si="24">IF($Q76=4,1," ")</f>
        <v xml:space="preserve"> </v>
      </c>
      <c r="AE76" s="9" t="str">
        <f t="shared" ref="AE76:AE139" si="25">IF($Q76=5,1," ")</f>
        <v xml:space="preserve"> </v>
      </c>
      <c r="AF76" s="9" t="str">
        <f t="shared" ref="AF76:AF139" si="26">IF($Q76=6,1," ")</f>
        <v xml:space="preserve"> </v>
      </c>
      <c r="AG76" s="9" t="str">
        <f t="shared" ref="AG76:AG139" si="27">IF($Q76=7,1," ")</f>
        <v xml:space="preserve"> </v>
      </c>
      <c r="AH76" s="9" t="str">
        <f t="shared" ref="AH76:AH139" si="28">IF($Q76=8,1," ")</f>
        <v xml:space="preserve"> </v>
      </c>
      <c r="AI76" s="9" t="str">
        <f t="shared" ref="AI76:AI139" si="29">IF($Q76=9,1," ")</f>
        <v xml:space="preserve"> </v>
      </c>
      <c r="AJ76" s="9" t="str">
        <f t="shared" ref="AJ76:AJ139" si="30">IF($Q76=10,1," ")</f>
        <v xml:space="preserve"> </v>
      </c>
      <c r="AK76" s="9" t="str">
        <f t="shared" ref="AK76:AK139" si="31">IF($Q76=11,1," ")</f>
        <v xml:space="preserve"> </v>
      </c>
      <c r="AL76" s="9"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10" t="str">
        <f t="shared" ref="AR76:AR139" si="37">IF($K76=-99,1," ")</f>
        <v xml:space="preserve"> </v>
      </c>
      <c r="AS76" s="44">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4" t="str">
        <f t="shared" si="20"/>
        <v/>
      </c>
      <c r="Q77" s="2" t="str">
        <f>IF(ISNA(VLOOKUP(P77,Lookup!$B$7:$C$160,2,0)),"",VLOOKUP(P77,Lookup!$B$7:$C$160,2,0))</f>
        <v/>
      </c>
      <c r="R77" s="44" t="str">
        <f t="shared" si="21"/>
        <v/>
      </c>
      <c r="AB77" s="9" t="str">
        <f t="shared" si="22"/>
        <v xml:space="preserve"> </v>
      </c>
      <c r="AC77" s="9" t="str">
        <f t="shared" si="23"/>
        <v xml:space="preserve"> </v>
      </c>
      <c r="AD77" s="9" t="str">
        <f t="shared" si="24"/>
        <v xml:space="preserve"> </v>
      </c>
      <c r="AE77" s="9" t="str">
        <f t="shared" si="25"/>
        <v xml:space="preserve"> </v>
      </c>
      <c r="AF77" s="9" t="str">
        <f t="shared" si="26"/>
        <v xml:space="preserve"> </v>
      </c>
      <c r="AG77" s="9" t="str">
        <f t="shared" si="27"/>
        <v xml:space="preserve"> </v>
      </c>
      <c r="AH77" s="9" t="str">
        <f t="shared" si="28"/>
        <v xml:space="preserve"> </v>
      </c>
      <c r="AI77" s="9" t="str">
        <f t="shared" si="29"/>
        <v xml:space="preserve"> </v>
      </c>
      <c r="AJ77" s="9" t="str">
        <f t="shared" si="30"/>
        <v xml:space="preserve"> </v>
      </c>
      <c r="AK77" s="9" t="str">
        <f t="shared" si="31"/>
        <v xml:space="preserve"> </v>
      </c>
      <c r="AL77" s="9" t="str">
        <f t="shared" si="32"/>
        <v xml:space="preserve"> </v>
      </c>
      <c r="AN77" s="44" t="str">
        <f t="shared" si="33"/>
        <v xml:space="preserve"> </v>
      </c>
      <c r="AO77" s="44" t="str">
        <f t="shared" si="34"/>
        <v xml:space="preserve"> </v>
      </c>
      <c r="AP77" s="44" t="str">
        <f t="shared" si="35"/>
        <v xml:space="preserve"> </v>
      </c>
      <c r="AQ77" s="44" t="str">
        <f t="shared" si="36"/>
        <v xml:space="preserve"> </v>
      </c>
      <c r="AR77" s="10" t="str">
        <f t="shared" si="37"/>
        <v xml:space="preserve"> </v>
      </c>
      <c r="AS77" s="44">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4" t="str">
        <f t="shared" si="20"/>
        <v/>
      </c>
      <c r="Q78" s="2" t="str">
        <f>IF(ISNA(VLOOKUP(P78,Lookup!$B$7:$C$160,2,0)),"",VLOOKUP(P78,Lookup!$B$7:$C$160,2,0))</f>
        <v/>
      </c>
      <c r="R78" s="44" t="str">
        <f t="shared" si="21"/>
        <v/>
      </c>
      <c r="AB78" s="9" t="str">
        <f t="shared" si="22"/>
        <v xml:space="preserve"> </v>
      </c>
      <c r="AC78" s="9" t="str">
        <f t="shared" si="23"/>
        <v xml:space="preserve"> </v>
      </c>
      <c r="AD78" s="9" t="str">
        <f t="shared" si="24"/>
        <v xml:space="preserve"> </v>
      </c>
      <c r="AE78" s="9" t="str">
        <f t="shared" si="25"/>
        <v xml:space="preserve"> </v>
      </c>
      <c r="AF78" s="9" t="str">
        <f t="shared" si="26"/>
        <v xml:space="preserve"> </v>
      </c>
      <c r="AG78" s="9" t="str">
        <f t="shared" si="27"/>
        <v xml:space="preserve"> </v>
      </c>
      <c r="AH78" s="9" t="str">
        <f t="shared" si="28"/>
        <v xml:space="preserve"> </v>
      </c>
      <c r="AI78" s="9" t="str">
        <f t="shared" si="29"/>
        <v xml:space="preserve"> </v>
      </c>
      <c r="AJ78" s="9" t="str">
        <f t="shared" si="30"/>
        <v xml:space="preserve"> </v>
      </c>
      <c r="AK78" s="9" t="str">
        <f t="shared" si="31"/>
        <v xml:space="preserve"> </v>
      </c>
      <c r="AL78" s="9" t="str">
        <f t="shared" si="32"/>
        <v xml:space="preserve"> </v>
      </c>
      <c r="AN78" s="44" t="str">
        <f t="shared" si="33"/>
        <v xml:space="preserve"> </v>
      </c>
      <c r="AO78" s="44" t="str">
        <f t="shared" si="34"/>
        <v xml:space="preserve"> </v>
      </c>
      <c r="AP78" s="44" t="str">
        <f t="shared" si="35"/>
        <v xml:space="preserve"> </v>
      </c>
      <c r="AQ78" s="44" t="str">
        <f t="shared" si="36"/>
        <v xml:space="preserve"> </v>
      </c>
      <c r="AR78" s="10" t="str">
        <f t="shared" si="37"/>
        <v xml:space="preserve"> </v>
      </c>
      <c r="AS78" s="44">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4" t="str">
        <f t="shared" si="20"/>
        <v/>
      </c>
      <c r="Q79" s="2" t="str">
        <f>IF(ISNA(VLOOKUP(P79,Lookup!$B$7:$C$160,2,0)),"",VLOOKUP(P79,Lookup!$B$7:$C$160,2,0))</f>
        <v/>
      </c>
      <c r="R79" s="44" t="str">
        <f t="shared" si="21"/>
        <v/>
      </c>
      <c r="AB79" s="9" t="str">
        <f t="shared" si="22"/>
        <v xml:space="preserve"> </v>
      </c>
      <c r="AC79" s="9" t="str">
        <f t="shared" si="23"/>
        <v xml:space="preserve"> </v>
      </c>
      <c r="AD79" s="9" t="str">
        <f t="shared" si="24"/>
        <v xml:space="preserve"> </v>
      </c>
      <c r="AE79" s="9" t="str">
        <f t="shared" si="25"/>
        <v xml:space="preserve"> </v>
      </c>
      <c r="AF79" s="9" t="str">
        <f t="shared" si="26"/>
        <v xml:space="preserve"> </v>
      </c>
      <c r="AG79" s="9" t="str">
        <f t="shared" si="27"/>
        <v xml:space="preserve"> </v>
      </c>
      <c r="AH79" s="9" t="str">
        <f t="shared" si="28"/>
        <v xml:space="preserve"> </v>
      </c>
      <c r="AI79" s="9" t="str">
        <f t="shared" si="29"/>
        <v xml:space="preserve"> </v>
      </c>
      <c r="AJ79" s="9" t="str">
        <f t="shared" si="30"/>
        <v xml:space="preserve"> </v>
      </c>
      <c r="AK79" s="9" t="str">
        <f t="shared" si="31"/>
        <v xml:space="preserve"> </v>
      </c>
      <c r="AL79" s="9" t="str">
        <f t="shared" si="32"/>
        <v xml:space="preserve"> </v>
      </c>
      <c r="AN79" s="44" t="str">
        <f t="shared" si="33"/>
        <v xml:space="preserve"> </v>
      </c>
      <c r="AO79" s="44" t="str">
        <f t="shared" si="34"/>
        <v xml:space="preserve"> </v>
      </c>
      <c r="AP79" s="44" t="str">
        <f t="shared" si="35"/>
        <v xml:space="preserve"> </v>
      </c>
      <c r="AQ79" s="44" t="str">
        <f t="shared" si="36"/>
        <v xml:space="preserve"> </v>
      </c>
      <c r="AR79" s="10" t="str">
        <f t="shared" si="37"/>
        <v xml:space="preserve"> </v>
      </c>
      <c r="AS79" s="44">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4" t="str">
        <f t="shared" si="20"/>
        <v/>
      </c>
      <c r="Q80" s="2" t="str">
        <f>IF(ISNA(VLOOKUP(P80,Lookup!$B$7:$C$160,2,0)),"",VLOOKUP(P80,Lookup!$B$7:$C$160,2,0))</f>
        <v/>
      </c>
      <c r="R80" s="44" t="str">
        <f t="shared" si="21"/>
        <v/>
      </c>
      <c r="AB80" s="9" t="str">
        <f t="shared" si="22"/>
        <v xml:space="preserve"> </v>
      </c>
      <c r="AC80" s="9" t="str">
        <f t="shared" si="23"/>
        <v xml:space="preserve"> </v>
      </c>
      <c r="AD80" s="9" t="str">
        <f t="shared" si="24"/>
        <v xml:space="preserve"> </v>
      </c>
      <c r="AE80" s="9" t="str">
        <f t="shared" si="25"/>
        <v xml:space="preserve"> </v>
      </c>
      <c r="AF80" s="9" t="str">
        <f t="shared" si="26"/>
        <v xml:space="preserve"> </v>
      </c>
      <c r="AG80" s="9" t="str">
        <f t="shared" si="27"/>
        <v xml:space="preserve"> </v>
      </c>
      <c r="AH80" s="9" t="str">
        <f t="shared" si="28"/>
        <v xml:space="preserve"> </v>
      </c>
      <c r="AI80" s="9" t="str">
        <f t="shared" si="29"/>
        <v xml:space="preserve"> </v>
      </c>
      <c r="AJ80" s="9" t="str">
        <f t="shared" si="30"/>
        <v xml:space="preserve"> </v>
      </c>
      <c r="AK80" s="9" t="str">
        <f t="shared" si="31"/>
        <v xml:space="preserve"> </v>
      </c>
      <c r="AL80" s="9" t="str">
        <f t="shared" si="32"/>
        <v xml:space="preserve"> </v>
      </c>
      <c r="AN80" s="44" t="str">
        <f t="shared" si="33"/>
        <v xml:space="preserve"> </v>
      </c>
      <c r="AO80" s="44" t="str">
        <f t="shared" si="34"/>
        <v xml:space="preserve"> </v>
      </c>
      <c r="AP80" s="44" t="str">
        <f t="shared" si="35"/>
        <v xml:space="preserve"> </v>
      </c>
      <c r="AQ80" s="44" t="str">
        <f t="shared" si="36"/>
        <v xml:space="preserve"> </v>
      </c>
      <c r="AR80" s="10" t="str">
        <f t="shared" si="37"/>
        <v xml:space="preserve"> </v>
      </c>
      <c r="AS80" s="44">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4" t="str">
        <f t="shared" si="20"/>
        <v/>
      </c>
      <c r="Q81" s="2" t="str">
        <f>IF(ISNA(VLOOKUP(P81,Lookup!$B$7:$C$160,2,0)),"",VLOOKUP(P81,Lookup!$B$7:$C$160,2,0))</f>
        <v/>
      </c>
      <c r="R81" s="44" t="str">
        <f t="shared" si="21"/>
        <v/>
      </c>
      <c r="AB81" s="9" t="str">
        <f t="shared" si="22"/>
        <v xml:space="preserve"> </v>
      </c>
      <c r="AC81" s="9" t="str">
        <f t="shared" si="23"/>
        <v xml:space="preserve"> </v>
      </c>
      <c r="AD81" s="9" t="str">
        <f t="shared" si="24"/>
        <v xml:space="preserve"> </v>
      </c>
      <c r="AE81" s="9" t="str">
        <f t="shared" si="25"/>
        <v xml:space="preserve"> </v>
      </c>
      <c r="AF81" s="9" t="str">
        <f t="shared" si="26"/>
        <v xml:space="preserve"> </v>
      </c>
      <c r="AG81" s="9" t="str">
        <f t="shared" si="27"/>
        <v xml:space="preserve"> </v>
      </c>
      <c r="AH81" s="9" t="str">
        <f t="shared" si="28"/>
        <v xml:space="preserve"> </v>
      </c>
      <c r="AI81" s="9" t="str">
        <f t="shared" si="29"/>
        <v xml:space="preserve"> </v>
      </c>
      <c r="AJ81" s="9" t="str">
        <f t="shared" si="30"/>
        <v xml:space="preserve"> </v>
      </c>
      <c r="AK81" s="9" t="str">
        <f t="shared" si="31"/>
        <v xml:space="preserve"> </v>
      </c>
      <c r="AL81" s="9" t="str">
        <f t="shared" si="32"/>
        <v xml:space="preserve"> </v>
      </c>
      <c r="AN81" s="44" t="str">
        <f t="shared" si="33"/>
        <v xml:space="preserve"> </v>
      </c>
      <c r="AO81" s="44" t="str">
        <f t="shared" si="34"/>
        <v xml:space="preserve"> </v>
      </c>
      <c r="AP81" s="44" t="str">
        <f t="shared" si="35"/>
        <v xml:space="preserve"> </v>
      </c>
      <c r="AQ81" s="44" t="str">
        <f t="shared" si="36"/>
        <v xml:space="preserve"> </v>
      </c>
      <c r="AR81" s="10" t="str">
        <f t="shared" si="37"/>
        <v xml:space="preserve"> </v>
      </c>
      <c r="AS81" s="44">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4" t="str">
        <f t="shared" si="20"/>
        <v/>
      </c>
      <c r="Q82" s="2" t="str">
        <f>IF(ISNA(VLOOKUP(P82,Lookup!$B$7:$C$160,2,0)),"",VLOOKUP(P82,Lookup!$B$7:$C$160,2,0))</f>
        <v/>
      </c>
      <c r="R82" s="44" t="str">
        <f t="shared" si="21"/>
        <v/>
      </c>
      <c r="AB82" s="9" t="str">
        <f t="shared" si="22"/>
        <v xml:space="preserve"> </v>
      </c>
      <c r="AC82" s="9" t="str">
        <f t="shared" si="23"/>
        <v xml:space="preserve"> </v>
      </c>
      <c r="AD82" s="9" t="str">
        <f t="shared" si="24"/>
        <v xml:space="preserve"> </v>
      </c>
      <c r="AE82" s="9" t="str">
        <f t="shared" si="25"/>
        <v xml:space="preserve"> </v>
      </c>
      <c r="AF82" s="9" t="str">
        <f t="shared" si="26"/>
        <v xml:space="preserve"> </v>
      </c>
      <c r="AG82" s="9" t="str">
        <f t="shared" si="27"/>
        <v xml:space="preserve"> </v>
      </c>
      <c r="AH82" s="9" t="str">
        <f t="shared" si="28"/>
        <v xml:space="preserve"> </v>
      </c>
      <c r="AI82" s="9" t="str">
        <f t="shared" si="29"/>
        <v xml:space="preserve"> </v>
      </c>
      <c r="AJ82" s="9" t="str">
        <f t="shared" si="30"/>
        <v xml:space="preserve"> </v>
      </c>
      <c r="AK82" s="9" t="str">
        <f t="shared" si="31"/>
        <v xml:space="preserve"> </v>
      </c>
      <c r="AL82" s="9" t="str">
        <f t="shared" si="32"/>
        <v xml:space="preserve"> </v>
      </c>
      <c r="AN82" s="44" t="str">
        <f t="shared" si="33"/>
        <v xml:space="preserve"> </v>
      </c>
      <c r="AO82" s="44" t="str">
        <f t="shared" si="34"/>
        <v xml:space="preserve"> </v>
      </c>
      <c r="AP82" s="44" t="str">
        <f t="shared" si="35"/>
        <v xml:space="preserve"> </v>
      </c>
      <c r="AQ82" s="44" t="str">
        <f t="shared" si="36"/>
        <v xml:space="preserve"> </v>
      </c>
      <c r="AR82" s="10" t="str">
        <f t="shared" si="37"/>
        <v xml:space="preserve"> </v>
      </c>
      <c r="AS82" s="44">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4" t="str">
        <f t="shared" si="20"/>
        <v/>
      </c>
      <c r="Q83" s="2" t="str">
        <f>IF(ISNA(VLOOKUP(P83,Lookup!$B$7:$C$160,2,0)),"",VLOOKUP(P83,Lookup!$B$7:$C$160,2,0))</f>
        <v/>
      </c>
      <c r="R83" s="44" t="str">
        <f t="shared" si="21"/>
        <v/>
      </c>
      <c r="AB83" s="9" t="str">
        <f t="shared" si="22"/>
        <v xml:space="preserve"> </v>
      </c>
      <c r="AC83" s="9" t="str">
        <f t="shared" si="23"/>
        <v xml:space="preserve"> </v>
      </c>
      <c r="AD83" s="9" t="str">
        <f t="shared" si="24"/>
        <v xml:space="preserve"> </v>
      </c>
      <c r="AE83" s="9" t="str">
        <f t="shared" si="25"/>
        <v xml:space="preserve"> </v>
      </c>
      <c r="AF83" s="9" t="str">
        <f t="shared" si="26"/>
        <v xml:space="preserve"> </v>
      </c>
      <c r="AG83" s="9" t="str">
        <f t="shared" si="27"/>
        <v xml:space="preserve"> </v>
      </c>
      <c r="AH83" s="9" t="str">
        <f t="shared" si="28"/>
        <v xml:space="preserve"> </v>
      </c>
      <c r="AI83" s="9" t="str">
        <f t="shared" si="29"/>
        <v xml:space="preserve"> </v>
      </c>
      <c r="AJ83" s="9" t="str">
        <f t="shared" si="30"/>
        <v xml:space="preserve"> </v>
      </c>
      <c r="AK83" s="9" t="str">
        <f t="shared" si="31"/>
        <v xml:space="preserve"> </v>
      </c>
      <c r="AL83" s="9" t="str">
        <f t="shared" si="32"/>
        <v xml:space="preserve"> </v>
      </c>
      <c r="AN83" s="44" t="str">
        <f t="shared" si="33"/>
        <v xml:space="preserve"> </v>
      </c>
      <c r="AO83" s="44" t="str">
        <f t="shared" si="34"/>
        <v xml:space="preserve"> </v>
      </c>
      <c r="AP83" s="44" t="str">
        <f t="shared" si="35"/>
        <v xml:space="preserve"> </v>
      </c>
      <c r="AQ83" s="44" t="str">
        <f t="shared" si="36"/>
        <v xml:space="preserve"> </v>
      </c>
      <c r="AR83" s="10" t="str">
        <f t="shared" si="37"/>
        <v xml:space="preserve"> </v>
      </c>
      <c r="AS83" s="44">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4" t="str">
        <f t="shared" si="20"/>
        <v/>
      </c>
      <c r="Q84" s="2" t="str">
        <f>IF(ISNA(VLOOKUP(P84,Lookup!$B$7:$C$160,2,0)),"",VLOOKUP(P84,Lookup!$B$7:$C$160,2,0))</f>
        <v/>
      </c>
      <c r="R84" s="44" t="str">
        <f t="shared" si="21"/>
        <v/>
      </c>
      <c r="AB84" s="9" t="str">
        <f t="shared" si="22"/>
        <v xml:space="preserve"> </v>
      </c>
      <c r="AC84" s="9" t="str">
        <f t="shared" si="23"/>
        <v xml:space="preserve"> </v>
      </c>
      <c r="AD84" s="9" t="str">
        <f t="shared" si="24"/>
        <v xml:space="preserve"> </v>
      </c>
      <c r="AE84" s="9" t="str">
        <f t="shared" si="25"/>
        <v xml:space="preserve"> </v>
      </c>
      <c r="AF84" s="9" t="str">
        <f t="shared" si="26"/>
        <v xml:space="preserve"> </v>
      </c>
      <c r="AG84" s="9" t="str">
        <f t="shared" si="27"/>
        <v xml:space="preserve"> </v>
      </c>
      <c r="AH84" s="9" t="str">
        <f t="shared" si="28"/>
        <v xml:space="preserve"> </v>
      </c>
      <c r="AI84" s="9" t="str">
        <f t="shared" si="29"/>
        <v xml:space="preserve"> </v>
      </c>
      <c r="AJ84" s="9" t="str">
        <f t="shared" si="30"/>
        <v xml:space="preserve"> </v>
      </c>
      <c r="AK84" s="9" t="str">
        <f t="shared" si="31"/>
        <v xml:space="preserve"> </v>
      </c>
      <c r="AL84" s="9" t="str">
        <f t="shared" si="32"/>
        <v xml:space="preserve"> </v>
      </c>
      <c r="AN84" s="44" t="str">
        <f t="shared" si="33"/>
        <v xml:space="preserve"> </v>
      </c>
      <c r="AO84" s="44" t="str">
        <f t="shared" si="34"/>
        <v xml:space="preserve"> </v>
      </c>
      <c r="AP84" s="44" t="str">
        <f t="shared" si="35"/>
        <v xml:space="preserve"> </v>
      </c>
      <c r="AQ84" s="44" t="str">
        <f t="shared" si="36"/>
        <v xml:space="preserve"> </v>
      </c>
      <c r="AR84" s="10" t="str">
        <f t="shared" si="37"/>
        <v xml:space="preserve"> </v>
      </c>
      <c r="AS84" s="44">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4" t="str">
        <f t="shared" si="20"/>
        <v/>
      </c>
      <c r="Q85" s="2" t="str">
        <f>IF(ISNA(VLOOKUP(P85,Lookup!$B$7:$C$160,2,0)),"",VLOOKUP(P85,Lookup!$B$7:$C$160,2,0))</f>
        <v/>
      </c>
      <c r="R85" s="44" t="str">
        <f t="shared" si="21"/>
        <v/>
      </c>
      <c r="AB85" s="9" t="str">
        <f t="shared" si="22"/>
        <v xml:space="preserve"> </v>
      </c>
      <c r="AC85" s="9" t="str">
        <f t="shared" si="23"/>
        <v xml:space="preserve"> </v>
      </c>
      <c r="AD85" s="9" t="str">
        <f t="shared" si="24"/>
        <v xml:space="preserve"> </v>
      </c>
      <c r="AE85" s="9" t="str">
        <f t="shared" si="25"/>
        <v xml:space="preserve"> </v>
      </c>
      <c r="AF85" s="9" t="str">
        <f t="shared" si="26"/>
        <v xml:space="preserve"> </v>
      </c>
      <c r="AG85" s="9" t="str">
        <f t="shared" si="27"/>
        <v xml:space="preserve"> </v>
      </c>
      <c r="AH85" s="9" t="str">
        <f t="shared" si="28"/>
        <v xml:space="preserve"> </v>
      </c>
      <c r="AI85" s="9" t="str">
        <f t="shared" si="29"/>
        <v xml:space="preserve"> </v>
      </c>
      <c r="AJ85" s="9" t="str">
        <f t="shared" si="30"/>
        <v xml:space="preserve"> </v>
      </c>
      <c r="AK85" s="9" t="str">
        <f t="shared" si="31"/>
        <v xml:space="preserve"> </v>
      </c>
      <c r="AL85" s="9" t="str">
        <f t="shared" si="32"/>
        <v xml:space="preserve"> </v>
      </c>
      <c r="AN85" s="44" t="str">
        <f t="shared" si="33"/>
        <v xml:space="preserve"> </v>
      </c>
      <c r="AO85" s="44" t="str">
        <f t="shared" si="34"/>
        <v xml:space="preserve"> </v>
      </c>
      <c r="AP85" s="44" t="str">
        <f t="shared" si="35"/>
        <v xml:space="preserve"> </v>
      </c>
      <c r="AQ85" s="44" t="str">
        <f t="shared" si="36"/>
        <v xml:space="preserve"> </v>
      </c>
      <c r="AR85" s="10" t="str">
        <f t="shared" si="37"/>
        <v xml:space="preserve"> </v>
      </c>
      <c r="AS85" s="44">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4" t="str">
        <f t="shared" si="20"/>
        <v/>
      </c>
      <c r="Q86" s="2" t="str">
        <f>IF(ISNA(VLOOKUP(P86,Lookup!$B$7:$C$160,2,0)),"",VLOOKUP(P86,Lookup!$B$7:$C$160,2,0))</f>
        <v/>
      </c>
      <c r="R86" s="44" t="str">
        <f t="shared" si="21"/>
        <v/>
      </c>
      <c r="AB86" s="9" t="str">
        <f t="shared" si="22"/>
        <v xml:space="preserve"> </v>
      </c>
      <c r="AC86" s="9" t="str">
        <f t="shared" si="23"/>
        <v xml:space="preserve"> </v>
      </c>
      <c r="AD86" s="9" t="str">
        <f t="shared" si="24"/>
        <v xml:space="preserve"> </v>
      </c>
      <c r="AE86" s="9" t="str">
        <f t="shared" si="25"/>
        <v xml:space="preserve"> </v>
      </c>
      <c r="AF86" s="9" t="str">
        <f t="shared" si="26"/>
        <v xml:space="preserve"> </v>
      </c>
      <c r="AG86" s="9" t="str">
        <f t="shared" si="27"/>
        <v xml:space="preserve"> </v>
      </c>
      <c r="AH86" s="9" t="str">
        <f t="shared" si="28"/>
        <v xml:space="preserve"> </v>
      </c>
      <c r="AI86" s="9" t="str">
        <f t="shared" si="29"/>
        <v xml:space="preserve"> </v>
      </c>
      <c r="AJ86" s="9" t="str">
        <f t="shared" si="30"/>
        <v xml:space="preserve"> </v>
      </c>
      <c r="AK86" s="9" t="str">
        <f t="shared" si="31"/>
        <v xml:space="preserve"> </v>
      </c>
      <c r="AL86" s="9" t="str">
        <f t="shared" si="32"/>
        <v xml:space="preserve"> </v>
      </c>
      <c r="AN86" s="44" t="str">
        <f t="shared" si="33"/>
        <v xml:space="preserve"> </v>
      </c>
      <c r="AO86" s="44" t="str">
        <f t="shared" si="34"/>
        <v xml:space="preserve"> </v>
      </c>
      <c r="AP86" s="44" t="str">
        <f t="shared" si="35"/>
        <v xml:space="preserve"> </v>
      </c>
      <c r="AQ86" s="44" t="str">
        <f t="shared" si="36"/>
        <v xml:space="preserve"> </v>
      </c>
      <c r="AR86" s="10" t="str">
        <f t="shared" si="37"/>
        <v xml:space="preserve"> </v>
      </c>
      <c r="AS86" s="44">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4" t="str">
        <f t="shared" si="20"/>
        <v/>
      </c>
      <c r="Q87" s="2" t="str">
        <f>IF(ISNA(VLOOKUP(P87,Lookup!$B$7:$C$160,2,0)),"",VLOOKUP(P87,Lookup!$B$7:$C$160,2,0))</f>
        <v/>
      </c>
      <c r="R87" s="44" t="str">
        <f t="shared" si="21"/>
        <v/>
      </c>
      <c r="AB87" s="9" t="str">
        <f t="shared" si="22"/>
        <v xml:space="preserve"> </v>
      </c>
      <c r="AC87" s="9" t="str">
        <f t="shared" si="23"/>
        <v xml:space="preserve"> </v>
      </c>
      <c r="AD87" s="9" t="str">
        <f t="shared" si="24"/>
        <v xml:space="preserve"> </v>
      </c>
      <c r="AE87" s="9" t="str">
        <f t="shared" si="25"/>
        <v xml:space="preserve"> </v>
      </c>
      <c r="AF87" s="9" t="str">
        <f t="shared" si="26"/>
        <v xml:space="preserve"> </v>
      </c>
      <c r="AG87" s="9" t="str">
        <f t="shared" si="27"/>
        <v xml:space="preserve"> </v>
      </c>
      <c r="AH87" s="9" t="str">
        <f t="shared" si="28"/>
        <v xml:space="preserve"> </v>
      </c>
      <c r="AI87" s="9" t="str">
        <f t="shared" si="29"/>
        <v xml:space="preserve"> </v>
      </c>
      <c r="AJ87" s="9" t="str">
        <f t="shared" si="30"/>
        <v xml:space="preserve"> </v>
      </c>
      <c r="AK87" s="9" t="str">
        <f t="shared" si="31"/>
        <v xml:space="preserve"> </v>
      </c>
      <c r="AL87" s="9" t="str">
        <f t="shared" si="32"/>
        <v xml:space="preserve"> </v>
      </c>
      <c r="AN87" s="44" t="str">
        <f t="shared" si="33"/>
        <v xml:space="preserve"> </v>
      </c>
      <c r="AO87" s="44" t="str">
        <f t="shared" si="34"/>
        <v xml:space="preserve"> </v>
      </c>
      <c r="AP87" s="44" t="str">
        <f t="shared" si="35"/>
        <v xml:space="preserve"> </v>
      </c>
      <c r="AQ87" s="44" t="str">
        <f t="shared" si="36"/>
        <v xml:space="preserve"> </v>
      </c>
      <c r="AR87" s="10" t="str">
        <f t="shared" si="37"/>
        <v xml:space="preserve"> </v>
      </c>
      <c r="AS87" s="44">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4" t="str">
        <f t="shared" si="20"/>
        <v/>
      </c>
      <c r="Q88" s="2" t="str">
        <f>IF(ISNA(VLOOKUP(P88,Lookup!$B$7:$C$160,2,0)),"",VLOOKUP(P88,Lookup!$B$7:$C$160,2,0))</f>
        <v/>
      </c>
      <c r="R88" s="44" t="str">
        <f t="shared" si="21"/>
        <v/>
      </c>
      <c r="AB88" s="9" t="str">
        <f t="shared" si="22"/>
        <v xml:space="preserve"> </v>
      </c>
      <c r="AC88" s="9" t="str">
        <f t="shared" si="23"/>
        <v xml:space="preserve"> </v>
      </c>
      <c r="AD88" s="9" t="str">
        <f t="shared" si="24"/>
        <v xml:space="preserve"> </v>
      </c>
      <c r="AE88" s="9" t="str">
        <f t="shared" si="25"/>
        <v xml:space="preserve"> </v>
      </c>
      <c r="AF88" s="9" t="str">
        <f t="shared" si="26"/>
        <v xml:space="preserve"> </v>
      </c>
      <c r="AG88" s="9" t="str">
        <f t="shared" si="27"/>
        <v xml:space="preserve"> </v>
      </c>
      <c r="AH88" s="9" t="str">
        <f t="shared" si="28"/>
        <v xml:space="preserve"> </v>
      </c>
      <c r="AI88" s="9" t="str">
        <f t="shared" si="29"/>
        <v xml:space="preserve"> </v>
      </c>
      <c r="AJ88" s="9" t="str">
        <f t="shared" si="30"/>
        <v xml:space="preserve"> </v>
      </c>
      <c r="AK88" s="9" t="str">
        <f t="shared" si="31"/>
        <v xml:space="preserve"> </v>
      </c>
      <c r="AL88" s="9" t="str">
        <f t="shared" si="32"/>
        <v xml:space="preserve"> </v>
      </c>
      <c r="AN88" s="44" t="str">
        <f t="shared" si="33"/>
        <v xml:space="preserve"> </v>
      </c>
      <c r="AO88" s="44" t="str">
        <f t="shared" si="34"/>
        <v xml:space="preserve"> </v>
      </c>
      <c r="AP88" s="44" t="str">
        <f t="shared" si="35"/>
        <v xml:space="preserve"> </v>
      </c>
      <c r="AQ88" s="44" t="str">
        <f t="shared" si="36"/>
        <v xml:space="preserve"> </v>
      </c>
      <c r="AR88" s="10" t="str">
        <f t="shared" si="37"/>
        <v xml:space="preserve"> </v>
      </c>
      <c r="AS88" s="44">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4" t="str">
        <f t="shared" si="20"/>
        <v/>
      </c>
      <c r="Q89" s="2" t="str">
        <f>IF(ISNA(VLOOKUP(P89,Lookup!$B$7:$C$160,2,0)),"",VLOOKUP(P89,Lookup!$B$7:$C$160,2,0))</f>
        <v/>
      </c>
      <c r="R89" s="44" t="str">
        <f t="shared" si="21"/>
        <v/>
      </c>
      <c r="AB89" s="9" t="str">
        <f t="shared" si="22"/>
        <v xml:space="preserve"> </v>
      </c>
      <c r="AC89" s="9" t="str">
        <f t="shared" si="23"/>
        <v xml:space="preserve"> </v>
      </c>
      <c r="AD89" s="9" t="str">
        <f t="shared" si="24"/>
        <v xml:space="preserve"> </v>
      </c>
      <c r="AE89" s="9" t="str">
        <f t="shared" si="25"/>
        <v xml:space="preserve"> </v>
      </c>
      <c r="AF89" s="9" t="str">
        <f t="shared" si="26"/>
        <v xml:space="preserve"> </v>
      </c>
      <c r="AG89" s="9" t="str">
        <f t="shared" si="27"/>
        <v xml:space="preserve"> </v>
      </c>
      <c r="AH89" s="9" t="str">
        <f t="shared" si="28"/>
        <v xml:space="preserve"> </v>
      </c>
      <c r="AI89" s="9" t="str">
        <f t="shared" si="29"/>
        <v xml:space="preserve"> </v>
      </c>
      <c r="AJ89" s="9" t="str">
        <f t="shared" si="30"/>
        <v xml:space="preserve"> </v>
      </c>
      <c r="AK89" s="9" t="str">
        <f t="shared" si="31"/>
        <v xml:space="preserve"> </v>
      </c>
      <c r="AL89" s="9" t="str">
        <f t="shared" si="32"/>
        <v xml:space="preserve"> </v>
      </c>
      <c r="AN89" s="44" t="str">
        <f t="shared" si="33"/>
        <v xml:space="preserve"> </v>
      </c>
      <c r="AO89" s="44" t="str">
        <f t="shared" si="34"/>
        <v xml:space="preserve"> </v>
      </c>
      <c r="AP89" s="44" t="str">
        <f t="shared" si="35"/>
        <v xml:space="preserve"> </v>
      </c>
      <c r="AQ89" s="44" t="str">
        <f t="shared" si="36"/>
        <v xml:space="preserve"> </v>
      </c>
      <c r="AR89" s="10" t="str">
        <f t="shared" si="37"/>
        <v xml:space="preserve"> </v>
      </c>
      <c r="AS89" s="44">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4" t="str">
        <f t="shared" si="20"/>
        <v/>
      </c>
      <c r="Q90" s="2" t="str">
        <f>IF(ISNA(VLOOKUP(P90,Lookup!$B$7:$C$160,2,0)),"",VLOOKUP(P90,Lookup!$B$7:$C$160,2,0))</f>
        <v/>
      </c>
      <c r="R90" s="44" t="str">
        <f t="shared" si="21"/>
        <v/>
      </c>
      <c r="AB90" s="9" t="str">
        <f t="shared" si="22"/>
        <v xml:space="preserve"> </v>
      </c>
      <c r="AC90" s="9" t="str">
        <f t="shared" si="23"/>
        <v xml:space="preserve"> </v>
      </c>
      <c r="AD90" s="9" t="str">
        <f t="shared" si="24"/>
        <v xml:space="preserve"> </v>
      </c>
      <c r="AE90" s="9" t="str">
        <f t="shared" si="25"/>
        <v xml:space="preserve"> </v>
      </c>
      <c r="AF90" s="9" t="str">
        <f t="shared" si="26"/>
        <v xml:space="preserve"> </v>
      </c>
      <c r="AG90" s="9" t="str">
        <f t="shared" si="27"/>
        <v xml:space="preserve"> </v>
      </c>
      <c r="AH90" s="9" t="str">
        <f t="shared" si="28"/>
        <v xml:space="preserve"> </v>
      </c>
      <c r="AI90" s="9" t="str">
        <f t="shared" si="29"/>
        <v xml:space="preserve"> </v>
      </c>
      <c r="AJ90" s="9" t="str">
        <f t="shared" si="30"/>
        <v xml:space="preserve"> </v>
      </c>
      <c r="AK90" s="9" t="str">
        <f t="shared" si="31"/>
        <v xml:space="preserve"> </v>
      </c>
      <c r="AL90" s="9" t="str">
        <f t="shared" si="32"/>
        <v xml:space="preserve"> </v>
      </c>
      <c r="AN90" s="44" t="str">
        <f t="shared" si="33"/>
        <v xml:space="preserve"> </v>
      </c>
      <c r="AO90" s="44" t="str">
        <f t="shared" si="34"/>
        <v xml:space="preserve"> </v>
      </c>
      <c r="AP90" s="44" t="str">
        <f t="shared" si="35"/>
        <v xml:space="preserve"> </v>
      </c>
      <c r="AQ90" s="44" t="str">
        <f t="shared" si="36"/>
        <v xml:space="preserve"> </v>
      </c>
      <c r="AR90" s="10" t="str">
        <f t="shared" si="37"/>
        <v xml:space="preserve"> </v>
      </c>
      <c r="AS90" s="44">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4" t="str">
        <f t="shared" si="20"/>
        <v/>
      </c>
      <c r="Q91" s="2" t="str">
        <f>IF(ISNA(VLOOKUP(P91,Lookup!$B$7:$C$160,2,0)),"",VLOOKUP(P91,Lookup!$B$7:$C$160,2,0))</f>
        <v/>
      </c>
      <c r="R91" s="44" t="str">
        <f t="shared" si="21"/>
        <v/>
      </c>
      <c r="AB91" s="9" t="str">
        <f t="shared" si="22"/>
        <v xml:space="preserve"> </v>
      </c>
      <c r="AC91" s="9" t="str">
        <f t="shared" si="23"/>
        <v xml:space="preserve"> </v>
      </c>
      <c r="AD91" s="9" t="str">
        <f t="shared" si="24"/>
        <v xml:space="preserve"> </v>
      </c>
      <c r="AE91" s="9" t="str">
        <f t="shared" si="25"/>
        <v xml:space="preserve"> </v>
      </c>
      <c r="AF91" s="9" t="str">
        <f t="shared" si="26"/>
        <v xml:space="preserve"> </v>
      </c>
      <c r="AG91" s="9" t="str">
        <f t="shared" si="27"/>
        <v xml:space="preserve"> </v>
      </c>
      <c r="AH91" s="9" t="str">
        <f t="shared" si="28"/>
        <v xml:space="preserve"> </v>
      </c>
      <c r="AI91" s="9" t="str">
        <f t="shared" si="29"/>
        <v xml:space="preserve"> </v>
      </c>
      <c r="AJ91" s="9" t="str">
        <f t="shared" si="30"/>
        <v xml:space="preserve"> </v>
      </c>
      <c r="AK91" s="9" t="str">
        <f t="shared" si="31"/>
        <v xml:space="preserve"> </v>
      </c>
      <c r="AL91" s="9" t="str">
        <f t="shared" si="32"/>
        <v xml:space="preserve"> </v>
      </c>
      <c r="AN91" s="44" t="str">
        <f t="shared" si="33"/>
        <v xml:space="preserve"> </v>
      </c>
      <c r="AO91" s="44" t="str">
        <f t="shared" si="34"/>
        <v xml:space="preserve"> </v>
      </c>
      <c r="AP91" s="44" t="str">
        <f t="shared" si="35"/>
        <v xml:space="preserve"> </v>
      </c>
      <c r="AQ91" s="44" t="str">
        <f t="shared" si="36"/>
        <v xml:space="preserve"> </v>
      </c>
      <c r="AR91" s="10" t="str">
        <f t="shared" si="37"/>
        <v xml:space="preserve"> </v>
      </c>
      <c r="AS91" s="44">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4" t="str">
        <f t="shared" si="20"/>
        <v/>
      </c>
      <c r="Q92" s="2" t="str">
        <f>IF(ISNA(VLOOKUP(P92,Lookup!$B$7:$C$160,2,0)),"",VLOOKUP(P92,Lookup!$B$7:$C$160,2,0))</f>
        <v/>
      </c>
      <c r="R92" s="44" t="str">
        <f t="shared" si="21"/>
        <v/>
      </c>
      <c r="AB92" s="9" t="str">
        <f t="shared" si="22"/>
        <v xml:space="preserve"> </v>
      </c>
      <c r="AC92" s="9" t="str">
        <f t="shared" si="23"/>
        <v xml:space="preserve"> </v>
      </c>
      <c r="AD92" s="9" t="str">
        <f t="shared" si="24"/>
        <v xml:space="preserve"> </v>
      </c>
      <c r="AE92" s="9" t="str">
        <f t="shared" si="25"/>
        <v xml:space="preserve"> </v>
      </c>
      <c r="AF92" s="9" t="str">
        <f t="shared" si="26"/>
        <v xml:space="preserve"> </v>
      </c>
      <c r="AG92" s="9" t="str">
        <f t="shared" si="27"/>
        <v xml:space="preserve"> </v>
      </c>
      <c r="AH92" s="9" t="str">
        <f t="shared" si="28"/>
        <v xml:space="preserve"> </v>
      </c>
      <c r="AI92" s="9" t="str">
        <f t="shared" si="29"/>
        <v xml:space="preserve"> </v>
      </c>
      <c r="AJ92" s="9" t="str">
        <f t="shared" si="30"/>
        <v xml:space="preserve"> </v>
      </c>
      <c r="AK92" s="9" t="str">
        <f t="shared" si="31"/>
        <v xml:space="preserve"> </v>
      </c>
      <c r="AL92" s="9" t="str">
        <f t="shared" si="32"/>
        <v xml:space="preserve"> </v>
      </c>
      <c r="AN92" s="44" t="str">
        <f t="shared" si="33"/>
        <v xml:space="preserve"> </v>
      </c>
      <c r="AO92" s="44" t="str">
        <f t="shared" si="34"/>
        <v xml:space="preserve"> </v>
      </c>
      <c r="AP92" s="44" t="str">
        <f t="shared" si="35"/>
        <v xml:space="preserve"> </v>
      </c>
      <c r="AQ92" s="44" t="str">
        <f t="shared" si="36"/>
        <v xml:space="preserve"> </v>
      </c>
      <c r="AR92" s="10" t="str">
        <f t="shared" si="37"/>
        <v xml:space="preserve"> </v>
      </c>
      <c r="AS92" s="44">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4" t="str">
        <f t="shared" si="20"/>
        <v/>
      </c>
      <c r="Q93" s="2" t="str">
        <f>IF(ISNA(VLOOKUP(P93,Lookup!$B$7:$C$160,2,0)),"",VLOOKUP(P93,Lookup!$B$7:$C$160,2,0))</f>
        <v/>
      </c>
      <c r="R93" s="44" t="str">
        <f t="shared" si="21"/>
        <v/>
      </c>
      <c r="AB93" s="9" t="str">
        <f t="shared" si="22"/>
        <v xml:space="preserve"> </v>
      </c>
      <c r="AC93" s="9" t="str">
        <f t="shared" si="23"/>
        <v xml:space="preserve"> </v>
      </c>
      <c r="AD93" s="9" t="str">
        <f t="shared" si="24"/>
        <v xml:space="preserve"> </v>
      </c>
      <c r="AE93" s="9" t="str">
        <f t="shared" si="25"/>
        <v xml:space="preserve"> </v>
      </c>
      <c r="AF93" s="9" t="str">
        <f t="shared" si="26"/>
        <v xml:space="preserve"> </v>
      </c>
      <c r="AG93" s="9" t="str">
        <f t="shared" si="27"/>
        <v xml:space="preserve"> </v>
      </c>
      <c r="AH93" s="9" t="str">
        <f t="shared" si="28"/>
        <v xml:space="preserve"> </v>
      </c>
      <c r="AI93" s="9" t="str">
        <f t="shared" si="29"/>
        <v xml:space="preserve"> </v>
      </c>
      <c r="AJ93" s="9" t="str">
        <f t="shared" si="30"/>
        <v xml:space="preserve"> </v>
      </c>
      <c r="AK93" s="9" t="str">
        <f t="shared" si="31"/>
        <v xml:space="preserve"> </v>
      </c>
      <c r="AL93" s="9" t="str">
        <f t="shared" si="32"/>
        <v xml:space="preserve"> </v>
      </c>
      <c r="AN93" s="44" t="str">
        <f t="shared" si="33"/>
        <v xml:space="preserve"> </v>
      </c>
      <c r="AO93" s="44" t="str">
        <f t="shared" si="34"/>
        <v xml:space="preserve"> </v>
      </c>
      <c r="AP93" s="44" t="str">
        <f t="shared" si="35"/>
        <v xml:space="preserve"> </v>
      </c>
      <c r="AQ93" s="44" t="str">
        <f t="shared" si="36"/>
        <v xml:space="preserve"> </v>
      </c>
      <c r="AR93" s="10" t="str">
        <f t="shared" si="37"/>
        <v xml:space="preserve"> </v>
      </c>
      <c r="AS93" s="44">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4" t="str">
        <f t="shared" si="20"/>
        <v/>
      </c>
      <c r="Q94" s="2" t="str">
        <f>IF(ISNA(VLOOKUP(P94,Lookup!$B$7:$C$160,2,0)),"",VLOOKUP(P94,Lookup!$B$7:$C$160,2,0))</f>
        <v/>
      </c>
      <c r="R94" s="44" t="str">
        <f t="shared" si="21"/>
        <v/>
      </c>
      <c r="AB94" s="9" t="str">
        <f t="shared" si="22"/>
        <v xml:space="preserve"> </v>
      </c>
      <c r="AC94" s="9" t="str">
        <f t="shared" si="23"/>
        <v xml:space="preserve"> </v>
      </c>
      <c r="AD94" s="9" t="str">
        <f t="shared" si="24"/>
        <v xml:space="preserve"> </v>
      </c>
      <c r="AE94" s="9" t="str">
        <f t="shared" si="25"/>
        <v xml:space="preserve"> </v>
      </c>
      <c r="AF94" s="9" t="str">
        <f t="shared" si="26"/>
        <v xml:space="preserve"> </v>
      </c>
      <c r="AG94" s="9" t="str">
        <f t="shared" si="27"/>
        <v xml:space="preserve"> </v>
      </c>
      <c r="AH94" s="9" t="str">
        <f t="shared" si="28"/>
        <v xml:space="preserve"> </v>
      </c>
      <c r="AI94" s="9" t="str">
        <f t="shared" si="29"/>
        <v xml:space="preserve"> </v>
      </c>
      <c r="AJ94" s="9" t="str">
        <f t="shared" si="30"/>
        <v xml:space="preserve"> </v>
      </c>
      <c r="AK94" s="9" t="str">
        <f t="shared" si="31"/>
        <v xml:space="preserve"> </v>
      </c>
      <c r="AL94" s="9" t="str">
        <f t="shared" si="32"/>
        <v xml:space="preserve"> </v>
      </c>
      <c r="AN94" s="44" t="str">
        <f t="shared" si="33"/>
        <v xml:space="preserve"> </v>
      </c>
      <c r="AO94" s="44" t="str">
        <f t="shared" si="34"/>
        <v xml:space="preserve"> </v>
      </c>
      <c r="AP94" s="44" t="str">
        <f t="shared" si="35"/>
        <v xml:space="preserve"> </v>
      </c>
      <c r="AQ94" s="44" t="str">
        <f t="shared" si="36"/>
        <v xml:space="preserve"> </v>
      </c>
      <c r="AR94" s="10" t="str">
        <f t="shared" si="37"/>
        <v xml:space="preserve"> </v>
      </c>
      <c r="AS94" s="44">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4" t="str">
        <f t="shared" si="20"/>
        <v/>
      </c>
      <c r="Q95" s="2" t="str">
        <f>IF(ISNA(VLOOKUP(P95,Lookup!$B$7:$C$160,2,0)),"",VLOOKUP(P95,Lookup!$B$7:$C$160,2,0))</f>
        <v/>
      </c>
      <c r="R95" s="44" t="str">
        <f t="shared" si="21"/>
        <v/>
      </c>
      <c r="AB95" s="9" t="str">
        <f t="shared" si="22"/>
        <v xml:space="preserve"> </v>
      </c>
      <c r="AC95" s="9" t="str">
        <f t="shared" si="23"/>
        <v xml:space="preserve"> </v>
      </c>
      <c r="AD95" s="9" t="str">
        <f t="shared" si="24"/>
        <v xml:space="preserve"> </v>
      </c>
      <c r="AE95" s="9" t="str">
        <f t="shared" si="25"/>
        <v xml:space="preserve"> </v>
      </c>
      <c r="AF95" s="9" t="str">
        <f t="shared" si="26"/>
        <v xml:space="preserve"> </v>
      </c>
      <c r="AG95" s="9" t="str">
        <f t="shared" si="27"/>
        <v xml:space="preserve"> </v>
      </c>
      <c r="AH95" s="9" t="str">
        <f t="shared" si="28"/>
        <v xml:space="preserve"> </v>
      </c>
      <c r="AI95" s="9" t="str">
        <f t="shared" si="29"/>
        <v xml:space="preserve"> </v>
      </c>
      <c r="AJ95" s="9" t="str">
        <f t="shared" si="30"/>
        <v xml:space="preserve"> </v>
      </c>
      <c r="AK95" s="9" t="str">
        <f t="shared" si="31"/>
        <v xml:space="preserve"> </v>
      </c>
      <c r="AL95" s="9" t="str">
        <f t="shared" si="32"/>
        <v xml:space="preserve"> </v>
      </c>
      <c r="AN95" s="44" t="str">
        <f t="shared" si="33"/>
        <v xml:space="preserve"> </v>
      </c>
      <c r="AO95" s="44" t="str">
        <f t="shared" si="34"/>
        <v xml:space="preserve"> </v>
      </c>
      <c r="AP95" s="44" t="str">
        <f t="shared" si="35"/>
        <v xml:space="preserve"> </v>
      </c>
      <c r="AQ95" s="44" t="str">
        <f t="shared" si="36"/>
        <v xml:space="preserve"> </v>
      </c>
      <c r="AR95" s="10" t="str">
        <f t="shared" si="37"/>
        <v xml:space="preserve"> </v>
      </c>
      <c r="AS95" s="44">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4" t="str">
        <f t="shared" si="20"/>
        <v/>
      </c>
      <c r="Q96" s="2" t="str">
        <f>IF(ISNA(VLOOKUP(P96,Lookup!$B$7:$C$160,2,0)),"",VLOOKUP(P96,Lookup!$B$7:$C$160,2,0))</f>
        <v/>
      </c>
      <c r="R96" s="44" t="str">
        <f t="shared" si="21"/>
        <v/>
      </c>
      <c r="AB96" s="9" t="str">
        <f t="shared" si="22"/>
        <v xml:space="preserve"> </v>
      </c>
      <c r="AC96" s="9" t="str">
        <f t="shared" si="23"/>
        <v xml:space="preserve"> </v>
      </c>
      <c r="AD96" s="9" t="str">
        <f t="shared" si="24"/>
        <v xml:space="preserve"> </v>
      </c>
      <c r="AE96" s="9" t="str">
        <f t="shared" si="25"/>
        <v xml:space="preserve"> </v>
      </c>
      <c r="AF96" s="9" t="str">
        <f t="shared" si="26"/>
        <v xml:space="preserve"> </v>
      </c>
      <c r="AG96" s="9" t="str">
        <f t="shared" si="27"/>
        <v xml:space="preserve"> </v>
      </c>
      <c r="AH96" s="9" t="str">
        <f t="shared" si="28"/>
        <v xml:space="preserve"> </v>
      </c>
      <c r="AI96" s="9" t="str">
        <f t="shared" si="29"/>
        <v xml:space="preserve"> </v>
      </c>
      <c r="AJ96" s="9" t="str">
        <f t="shared" si="30"/>
        <v xml:space="preserve"> </v>
      </c>
      <c r="AK96" s="9" t="str">
        <f t="shared" si="31"/>
        <v xml:space="preserve"> </v>
      </c>
      <c r="AL96" s="9" t="str">
        <f t="shared" si="32"/>
        <v xml:space="preserve"> </v>
      </c>
      <c r="AN96" s="44" t="str">
        <f t="shared" si="33"/>
        <v xml:space="preserve"> </v>
      </c>
      <c r="AO96" s="44" t="str">
        <f t="shared" si="34"/>
        <v xml:space="preserve"> </v>
      </c>
      <c r="AP96" s="44" t="str">
        <f t="shared" si="35"/>
        <v xml:space="preserve"> </v>
      </c>
      <c r="AQ96" s="44" t="str">
        <f t="shared" si="36"/>
        <v xml:space="preserve"> </v>
      </c>
      <c r="AR96" s="10" t="str">
        <f t="shared" si="37"/>
        <v xml:space="preserve"> </v>
      </c>
      <c r="AS96" s="44">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4" t="str">
        <f t="shared" si="20"/>
        <v/>
      </c>
      <c r="Q97" s="2" t="str">
        <f>IF(ISNA(VLOOKUP(P97,Lookup!$B$7:$C$160,2,0)),"",VLOOKUP(P97,Lookup!$B$7:$C$160,2,0))</f>
        <v/>
      </c>
      <c r="R97" s="44" t="str">
        <f t="shared" si="21"/>
        <v/>
      </c>
      <c r="AB97" s="9" t="str">
        <f t="shared" si="22"/>
        <v xml:space="preserve"> </v>
      </c>
      <c r="AC97" s="9" t="str">
        <f t="shared" si="23"/>
        <v xml:space="preserve"> </v>
      </c>
      <c r="AD97" s="9" t="str">
        <f t="shared" si="24"/>
        <v xml:space="preserve"> </v>
      </c>
      <c r="AE97" s="9" t="str">
        <f t="shared" si="25"/>
        <v xml:space="preserve"> </v>
      </c>
      <c r="AF97" s="9" t="str">
        <f t="shared" si="26"/>
        <v xml:space="preserve"> </v>
      </c>
      <c r="AG97" s="9" t="str">
        <f t="shared" si="27"/>
        <v xml:space="preserve"> </v>
      </c>
      <c r="AH97" s="9" t="str">
        <f t="shared" si="28"/>
        <v xml:space="preserve"> </v>
      </c>
      <c r="AI97" s="9" t="str">
        <f t="shared" si="29"/>
        <v xml:space="preserve"> </v>
      </c>
      <c r="AJ97" s="9" t="str">
        <f t="shared" si="30"/>
        <v xml:space="preserve"> </v>
      </c>
      <c r="AK97" s="9" t="str">
        <f t="shared" si="31"/>
        <v xml:space="preserve"> </v>
      </c>
      <c r="AL97" s="9" t="str">
        <f t="shared" si="32"/>
        <v xml:space="preserve"> </v>
      </c>
      <c r="AN97" s="44" t="str">
        <f t="shared" si="33"/>
        <v xml:space="preserve"> </v>
      </c>
      <c r="AO97" s="44" t="str">
        <f t="shared" si="34"/>
        <v xml:space="preserve"> </v>
      </c>
      <c r="AP97" s="44" t="str">
        <f t="shared" si="35"/>
        <v xml:space="preserve"> </v>
      </c>
      <c r="AQ97" s="44" t="str">
        <f t="shared" si="36"/>
        <v xml:space="preserve"> </v>
      </c>
      <c r="AR97" s="10" t="str">
        <f t="shared" si="37"/>
        <v xml:space="preserve"> </v>
      </c>
      <c r="AS97" s="44">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4" t="str">
        <f t="shared" si="20"/>
        <v/>
      </c>
      <c r="Q98" s="2" t="str">
        <f>IF(ISNA(VLOOKUP(P98,Lookup!$B$7:$C$160,2,0)),"",VLOOKUP(P98,Lookup!$B$7:$C$160,2,0))</f>
        <v/>
      </c>
      <c r="R98" s="44" t="str">
        <f t="shared" si="21"/>
        <v/>
      </c>
      <c r="AB98" s="9" t="str">
        <f t="shared" si="22"/>
        <v xml:space="preserve"> </v>
      </c>
      <c r="AC98" s="9" t="str">
        <f t="shared" si="23"/>
        <v xml:space="preserve"> </v>
      </c>
      <c r="AD98" s="9" t="str">
        <f t="shared" si="24"/>
        <v xml:space="preserve"> </v>
      </c>
      <c r="AE98" s="9" t="str">
        <f t="shared" si="25"/>
        <v xml:space="preserve"> </v>
      </c>
      <c r="AF98" s="9" t="str">
        <f t="shared" si="26"/>
        <v xml:space="preserve"> </v>
      </c>
      <c r="AG98" s="9" t="str">
        <f t="shared" si="27"/>
        <v xml:space="preserve"> </v>
      </c>
      <c r="AH98" s="9" t="str">
        <f t="shared" si="28"/>
        <v xml:space="preserve"> </v>
      </c>
      <c r="AI98" s="9" t="str">
        <f t="shared" si="29"/>
        <v xml:space="preserve"> </v>
      </c>
      <c r="AJ98" s="9" t="str">
        <f t="shared" si="30"/>
        <v xml:space="preserve"> </v>
      </c>
      <c r="AK98" s="9" t="str">
        <f t="shared" si="31"/>
        <v xml:space="preserve"> </v>
      </c>
      <c r="AL98" s="9" t="str">
        <f t="shared" si="32"/>
        <v xml:space="preserve"> </v>
      </c>
      <c r="AN98" s="44" t="str">
        <f t="shared" si="33"/>
        <v xml:space="preserve"> </v>
      </c>
      <c r="AO98" s="44" t="str">
        <f t="shared" si="34"/>
        <v xml:space="preserve"> </v>
      </c>
      <c r="AP98" s="44" t="str">
        <f t="shared" si="35"/>
        <v xml:space="preserve"> </v>
      </c>
      <c r="AQ98" s="44" t="str">
        <f t="shared" si="36"/>
        <v xml:space="preserve"> </v>
      </c>
      <c r="AR98" s="10" t="str">
        <f t="shared" si="37"/>
        <v xml:space="preserve"> </v>
      </c>
      <c r="AS98" s="44">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4" t="str">
        <f t="shared" si="20"/>
        <v/>
      </c>
      <c r="Q99" s="2" t="str">
        <f>IF(ISNA(VLOOKUP(P99,Lookup!$B$7:$C$160,2,0)),"",VLOOKUP(P99,Lookup!$B$7:$C$160,2,0))</f>
        <v/>
      </c>
      <c r="R99" s="44" t="str">
        <f t="shared" si="21"/>
        <v/>
      </c>
      <c r="AB99" s="9" t="str">
        <f t="shared" si="22"/>
        <v xml:space="preserve"> </v>
      </c>
      <c r="AC99" s="9" t="str">
        <f t="shared" si="23"/>
        <v xml:space="preserve"> </v>
      </c>
      <c r="AD99" s="9" t="str">
        <f t="shared" si="24"/>
        <v xml:space="preserve"> </v>
      </c>
      <c r="AE99" s="9" t="str">
        <f t="shared" si="25"/>
        <v xml:space="preserve"> </v>
      </c>
      <c r="AF99" s="9" t="str">
        <f t="shared" si="26"/>
        <v xml:space="preserve"> </v>
      </c>
      <c r="AG99" s="9" t="str">
        <f t="shared" si="27"/>
        <v xml:space="preserve"> </v>
      </c>
      <c r="AH99" s="9" t="str">
        <f t="shared" si="28"/>
        <v xml:space="preserve"> </v>
      </c>
      <c r="AI99" s="9" t="str">
        <f t="shared" si="29"/>
        <v xml:space="preserve"> </v>
      </c>
      <c r="AJ99" s="9" t="str">
        <f t="shared" si="30"/>
        <v xml:space="preserve"> </v>
      </c>
      <c r="AK99" s="9" t="str">
        <f t="shared" si="31"/>
        <v xml:space="preserve"> </v>
      </c>
      <c r="AL99" s="9" t="str">
        <f t="shared" si="32"/>
        <v xml:space="preserve"> </v>
      </c>
      <c r="AN99" s="44" t="str">
        <f t="shared" si="33"/>
        <v xml:space="preserve"> </v>
      </c>
      <c r="AO99" s="44" t="str">
        <f t="shared" si="34"/>
        <v xml:space="preserve"> </v>
      </c>
      <c r="AP99" s="44" t="str">
        <f t="shared" si="35"/>
        <v xml:space="preserve"> </v>
      </c>
      <c r="AQ99" s="44" t="str">
        <f t="shared" si="36"/>
        <v xml:space="preserve"> </v>
      </c>
      <c r="AR99" s="10" t="str">
        <f t="shared" si="37"/>
        <v xml:space="preserve"> </v>
      </c>
      <c r="AS99" s="44">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4" t="str">
        <f t="shared" si="20"/>
        <v/>
      </c>
      <c r="Q100" s="2" t="str">
        <f>IF(ISNA(VLOOKUP(P100,Lookup!$B$7:$C$160,2,0)),"",VLOOKUP(P100,Lookup!$B$7:$C$160,2,0))</f>
        <v/>
      </c>
      <c r="R100" s="44" t="str">
        <f t="shared" si="21"/>
        <v/>
      </c>
      <c r="AB100" s="9" t="str">
        <f t="shared" si="22"/>
        <v xml:space="preserve"> </v>
      </c>
      <c r="AC100" s="9" t="str">
        <f t="shared" si="23"/>
        <v xml:space="preserve"> </v>
      </c>
      <c r="AD100" s="9" t="str">
        <f t="shared" si="24"/>
        <v xml:space="preserve"> </v>
      </c>
      <c r="AE100" s="9" t="str">
        <f t="shared" si="25"/>
        <v xml:space="preserve"> </v>
      </c>
      <c r="AF100" s="9" t="str">
        <f t="shared" si="26"/>
        <v xml:space="preserve"> </v>
      </c>
      <c r="AG100" s="9" t="str">
        <f t="shared" si="27"/>
        <v xml:space="preserve"> </v>
      </c>
      <c r="AH100" s="9" t="str">
        <f t="shared" si="28"/>
        <v xml:space="preserve"> </v>
      </c>
      <c r="AI100" s="9" t="str">
        <f t="shared" si="29"/>
        <v xml:space="preserve"> </v>
      </c>
      <c r="AJ100" s="9" t="str">
        <f t="shared" si="30"/>
        <v xml:space="preserve"> </v>
      </c>
      <c r="AK100" s="9" t="str">
        <f t="shared" si="31"/>
        <v xml:space="preserve"> </v>
      </c>
      <c r="AL100" s="9" t="str">
        <f t="shared" si="32"/>
        <v xml:space="preserve"> </v>
      </c>
      <c r="AN100" s="44" t="str">
        <f t="shared" si="33"/>
        <v xml:space="preserve"> </v>
      </c>
      <c r="AO100" s="44" t="str">
        <f t="shared" si="34"/>
        <v xml:space="preserve"> </v>
      </c>
      <c r="AP100" s="44" t="str">
        <f t="shared" si="35"/>
        <v xml:space="preserve"> </v>
      </c>
      <c r="AQ100" s="44" t="str">
        <f t="shared" si="36"/>
        <v xml:space="preserve"> </v>
      </c>
      <c r="AR100" s="10" t="str">
        <f t="shared" si="37"/>
        <v xml:space="preserve"> </v>
      </c>
      <c r="AS100" s="44">
        <f t="shared" si="38"/>
        <v>0</v>
      </c>
    </row>
    <row r="101" spans="2:45">
      <c r="B101" s="8">
        <v>36982</v>
      </c>
      <c r="C101" s="2">
        <f t="shared" si="39"/>
        <v>91</v>
      </c>
      <c r="K101" s="2" t="str">
        <f>Magnetic!X101</f>
        <v/>
      </c>
      <c r="L101" s="2" t="str">
        <f>IF(ISNA(VLOOKUP(K101,Lookup!$F$7:$G$38,2,0)),"",VLOOKUP(K101,Lookup!$F$7:$G$38,2,0))</f>
        <v/>
      </c>
      <c r="N101" s="2" t="str">
        <f>IF(ISNA(VLOOKUP(M101,Lookup!$B$7:$C$160,2,0)),"",VLOOKUP(M101,Lookup!$B$7:$C$160,2,0))</f>
        <v/>
      </c>
      <c r="O101" s="44" t="str">
        <f t="shared" si="20"/>
        <v/>
      </c>
      <c r="Q101" s="2" t="str">
        <f>IF(ISNA(VLOOKUP(P101,Lookup!$B$7:$C$160,2,0)),"",VLOOKUP(P101,Lookup!$B$7:$C$160,2,0))</f>
        <v/>
      </c>
      <c r="R101" s="44" t="str">
        <f t="shared" si="21"/>
        <v/>
      </c>
      <c r="AB101" s="9" t="str">
        <f t="shared" si="22"/>
        <v xml:space="preserve"> </v>
      </c>
      <c r="AC101" s="9" t="str">
        <f t="shared" si="23"/>
        <v xml:space="preserve"> </v>
      </c>
      <c r="AD101" s="9" t="str">
        <f t="shared" si="24"/>
        <v xml:space="preserve"> </v>
      </c>
      <c r="AE101" s="9" t="str">
        <f t="shared" si="25"/>
        <v xml:space="preserve"> </v>
      </c>
      <c r="AF101" s="9" t="str">
        <f t="shared" si="26"/>
        <v xml:space="preserve"> </v>
      </c>
      <c r="AG101" s="9" t="str">
        <f t="shared" si="27"/>
        <v xml:space="preserve"> </v>
      </c>
      <c r="AH101" s="9" t="str">
        <f t="shared" si="28"/>
        <v xml:space="preserve"> </v>
      </c>
      <c r="AI101" s="9" t="str">
        <f t="shared" si="29"/>
        <v xml:space="preserve"> </v>
      </c>
      <c r="AJ101" s="9" t="str">
        <f t="shared" si="30"/>
        <v xml:space="preserve"> </v>
      </c>
      <c r="AK101" s="9" t="str">
        <f t="shared" si="31"/>
        <v xml:space="preserve"> </v>
      </c>
      <c r="AL101" s="9" t="str">
        <f t="shared" si="32"/>
        <v xml:space="preserve"> </v>
      </c>
      <c r="AN101" s="44" t="str">
        <f t="shared" si="33"/>
        <v xml:space="preserve"> </v>
      </c>
      <c r="AO101" s="44" t="str">
        <f t="shared" si="34"/>
        <v xml:space="preserve"> </v>
      </c>
      <c r="AP101" s="44" t="str">
        <f t="shared" si="35"/>
        <v xml:space="preserve"> </v>
      </c>
      <c r="AQ101" s="44" t="str">
        <f t="shared" si="36"/>
        <v xml:space="preserve"> </v>
      </c>
      <c r="AR101" s="10" t="str">
        <f t="shared" si="37"/>
        <v xml:space="preserve"> </v>
      </c>
      <c r="AS101" s="44">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4" t="str">
        <f t="shared" si="20"/>
        <v/>
      </c>
      <c r="Q102" s="2" t="str">
        <f>IF(ISNA(VLOOKUP(P102,Lookup!$B$7:$C$160,2,0)),"",VLOOKUP(P102,Lookup!$B$7:$C$160,2,0))</f>
        <v/>
      </c>
      <c r="R102" s="44" t="str">
        <f t="shared" si="21"/>
        <v/>
      </c>
      <c r="AB102" s="9" t="str">
        <f t="shared" si="22"/>
        <v xml:space="preserve"> </v>
      </c>
      <c r="AC102" s="9" t="str">
        <f t="shared" si="23"/>
        <v xml:space="preserve"> </v>
      </c>
      <c r="AD102" s="9" t="str">
        <f t="shared" si="24"/>
        <v xml:space="preserve"> </v>
      </c>
      <c r="AE102" s="9" t="str">
        <f t="shared" si="25"/>
        <v xml:space="preserve"> </v>
      </c>
      <c r="AF102" s="9" t="str">
        <f t="shared" si="26"/>
        <v xml:space="preserve"> </v>
      </c>
      <c r="AG102" s="9" t="str">
        <f t="shared" si="27"/>
        <v xml:space="preserve"> </v>
      </c>
      <c r="AH102" s="9" t="str">
        <f t="shared" si="28"/>
        <v xml:space="preserve"> </v>
      </c>
      <c r="AI102" s="9" t="str">
        <f t="shared" si="29"/>
        <v xml:space="preserve"> </v>
      </c>
      <c r="AJ102" s="9" t="str">
        <f t="shared" si="30"/>
        <v xml:space="preserve"> </v>
      </c>
      <c r="AK102" s="9" t="str">
        <f t="shared" si="31"/>
        <v xml:space="preserve"> </v>
      </c>
      <c r="AL102" s="9" t="str">
        <f t="shared" si="32"/>
        <v xml:space="preserve"> </v>
      </c>
      <c r="AN102" s="44" t="str">
        <f t="shared" si="33"/>
        <v xml:space="preserve"> </v>
      </c>
      <c r="AO102" s="44" t="str">
        <f t="shared" si="34"/>
        <v xml:space="preserve"> </v>
      </c>
      <c r="AP102" s="44" t="str">
        <f t="shared" si="35"/>
        <v xml:space="preserve"> </v>
      </c>
      <c r="AQ102" s="44" t="str">
        <f t="shared" si="36"/>
        <v xml:space="preserve"> </v>
      </c>
      <c r="AR102" s="10" t="str">
        <f t="shared" si="37"/>
        <v xml:space="preserve"> </v>
      </c>
      <c r="AS102" s="44">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4" t="str">
        <f t="shared" si="20"/>
        <v/>
      </c>
      <c r="Q103" s="2" t="str">
        <f>IF(ISNA(VLOOKUP(P103,Lookup!$B$7:$C$160,2,0)),"",VLOOKUP(P103,Lookup!$B$7:$C$160,2,0))</f>
        <v/>
      </c>
      <c r="R103" s="44" t="str">
        <f t="shared" si="21"/>
        <v/>
      </c>
      <c r="AB103" s="9" t="str">
        <f t="shared" si="22"/>
        <v xml:space="preserve"> </v>
      </c>
      <c r="AC103" s="9" t="str">
        <f t="shared" si="23"/>
        <v xml:space="preserve"> </v>
      </c>
      <c r="AD103" s="9" t="str">
        <f t="shared" si="24"/>
        <v xml:space="preserve"> </v>
      </c>
      <c r="AE103" s="9" t="str">
        <f t="shared" si="25"/>
        <v xml:space="preserve"> </v>
      </c>
      <c r="AF103" s="9" t="str">
        <f t="shared" si="26"/>
        <v xml:space="preserve"> </v>
      </c>
      <c r="AG103" s="9" t="str">
        <f t="shared" si="27"/>
        <v xml:space="preserve"> </v>
      </c>
      <c r="AH103" s="9" t="str">
        <f t="shared" si="28"/>
        <v xml:space="preserve"> </v>
      </c>
      <c r="AI103" s="9" t="str">
        <f t="shared" si="29"/>
        <v xml:space="preserve"> </v>
      </c>
      <c r="AJ103" s="9" t="str">
        <f t="shared" si="30"/>
        <v xml:space="preserve"> </v>
      </c>
      <c r="AK103" s="9" t="str">
        <f t="shared" si="31"/>
        <v xml:space="preserve"> </v>
      </c>
      <c r="AL103" s="9" t="str">
        <f t="shared" si="32"/>
        <v xml:space="preserve"> </v>
      </c>
      <c r="AN103" s="44" t="str">
        <f t="shared" si="33"/>
        <v xml:space="preserve"> </v>
      </c>
      <c r="AO103" s="44" t="str">
        <f t="shared" si="34"/>
        <v xml:space="preserve"> </v>
      </c>
      <c r="AP103" s="44" t="str">
        <f t="shared" si="35"/>
        <v xml:space="preserve"> </v>
      </c>
      <c r="AQ103" s="44" t="str">
        <f t="shared" si="36"/>
        <v xml:space="preserve"> </v>
      </c>
      <c r="AR103" s="10" t="str">
        <f t="shared" si="37"/>
        <v xml:space="preserve"> </v>
      </c>
      <c r="AS103" s="44">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4" t="str">
        <f t="shared" si="20"/>
        <v/>
      </c>
      <c r="Q104" s="2" t="str">
        <f>IF(ISNA(VLOOKUP(P104,Lookup!$B$7:$C$160,2,0)),"",VLOOKUP(P104,Lookup!$B$7:$C$160,2,0))</f>
        <v/>
      </c>
      <c r="R104" s="44" t="str">
        <f t="shared" si="21"/>
        <v/>
      </c>
      <c r="AB104" s="9" t="str">
        <f t="shared" si="22"/>
        <v xml:space="preserve"> </v>
      </c>
      <c r="AC104" s="9" t="str">
        <f t="shared" si="23"/>
        <v xml:space="preserve"> </v>
      </c>
      <c r="AD104" s="9" t="str">
        <f t="shared" si="24"/>
        <v xml:space="preserve"> </v>
      </c>
      <c r="AE104" s="9" t="str">
        <f t="shared" si="25"/>
        <v xml:space="preserve"> </v>
      </c>
      <c r="AF104" s="9" t="str">
        <f t="shared" si="26"/>
        <v xml:space="preserve"> </v>
      </c>
      <c r="AG104" s="9" t="str">
        <f t="shared" si="27"/>
        <v xml:space="preserve"> </v>
      </c>
      <c r="AH104" s="9" t="str">
        <f t="shared" si="28"/>
        <v xml:space="preserve"> </v>
      </c>
      <c r="AI104" s="9" t="str">
        <f t="shared" si="29"/>
        <v xml:space="preserve"> </v>
      </c>
      <c r="AJ104" s="9" t="str">
        <f t="shared" si="30"/>
        <v xml:space="preserve"> </v>
      </c>
      <c r="AK104" s="9" t="str">
        <f t="shared" si="31"/>
        <v xml:space="preserve"> </v>
      </c>
      <c r="AL104" s="9" t="str">
        <f t="shared" si="32"/>
        <v xml:space="preserve"> </v>
      </c>
      <c r="AN104" s="44" t="str">
        <f t="shared" si="33"/>
        <v xml:space="preserve"> </v>
      </c>
      <c r="AO104" s="44" t="str">
        <f t="shared" si="34"/>
        <v xml:space="preserve"> </v>
      </c>
      <c r="AP104" s="44" t="str">
        <f t="shared" si="35"/>
        <v xml:space="preserve"> </v>
      </c>
      <c r="AQ104" s="44" t="str">
        <f t="shared" si="36"/>
        <v xml:space="preserve"> </v>
      </c>
      <c r="AR104" s="10" t="str">
        <f t="shared" si="37"/>
        <v xml:space="preserve"> </v>
      </c>
      <c r="AS104" s="44">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4" t="str">
        <f t="shared" si="20"/>
        <v/>
      </c>
      <c r="Q105" s="2" t="str">
        <f>IF(ISNA(VLOOKUP(P105,Lookup!$B$7:$C$160,2,0)),"",VLOOKUP(P105,Lookup!$B$7:$C$160,2,0))</f>
        <v/>
      </c>
      <c r="R105" s="44" t="str">
        <f t="shared" si="21"/>
        <v/>
      </c>
      <c r="AB105" s="9" t="str">
        <f t="shared" si="22"/>
        <v xml:space="preserve"> </v>
      </c>
      <c r="AC105" s="9" t="str">
        <f t="shared" si="23"/>
        <v xml:space="preserve"> </v>
      </c>
      <c r="AD105" s="9" t="str">
        <f t="shared" si="24"/>
        <v xml:space="preserve"> </v>
      </c>
      <c r="AE105" s="9" t="str">
        <f t="shared" si="25"/>
        <v xml:space="preserve"> </v>
      </c>
      <c r="AF105" s="9" t="str">
        <f t="shared" si="26"/>
        <v xml:space="preserve"> </v>
      </c>
      <c r="AG105" s="9" t="str">
        <f t="shared" si="27"/>
        <v xml:space="preserve"> </v>
      </c>
      <c r="AH105" s="9" t="str">
        <f t="shared" si="28"/>
        <v xml:space="preserve"> </v>
      </c>
      <c r="AI105" s="9" t="str">
        <f t="shared" si="29"/>
        <v xml:space="preserve"> </v>
      </c>
      <c r="AJ105" s="9" t="str">
        <f t="shared" si="30"/>
        <v xml:space="preserve"> </v>
      </c>
      <c r="AK105" s="9" t="str">
        <f t="shared" si="31"/>
        <v xml:space="preserve"> </v>
      </c>
      <c r="AL105" s="9" t="str">
        <f t="shared" si="32"/>
        <v xml:space="preserve"> </v>
      </c>
      <c r="AN105" s="44" t="str">
        <f t="shared" si="33"/>
        <v xml:space="preserve"> </v>
      </c>
      <c r="AO105" s="44" t="str">
        <f t="shared" si="34"/>
        <v xml:space="preserve"> </v>
      </c>
      <c r="AP105" s="44" t="str">
        <f t="shared" si="35"/>
        <v xml:space="preserve"> </v>
      </c>
      <c r="AQ105" s="44" t="str">
        <f t="shared" si="36"/>
        <v xml:space="preserve"> </v>
      </c>
      <c r="AR105" s="10" t="str">
        <f t="shared" si="37"/>
        <v xml:space="preserve"> </v>
      </c>
      <c r="AS105" s="44">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4" t="str">
        <f t="shared" si="20"/>
        <v/>
      </c>
      <c r="Q106" s="2" t="str">
        <f>IF(ISNA(VLOOKUP(P106,Lookup!$B$7:$C$160,2,0)),"",VLOOKUP(P106,Lookup!$B$7:$C$160,2,0))</f>
        <v/>
      </c>
      <c r="R106" s="44" t="str">
        <f t="shared" si="21"/>
        <v/>
      </c>
      <c r="AB106" s="9" t="str">
        <f t="shared" si="22"/>
        <v xml:space="preserve"> </v>
      </c>
      <c r="AC106" s="9" t="str">
        <f t="shared" si="23"/>
        <v xml:space="preserve"> </v>
      </c>
      <c r="AD106" s="9" t="str">
        <f t="shared" si="24"/>
        <v xml:space="preserve"> </v>
      </c>
      <c r="AE106" s="9" t="str">
        <f t="shared" si="25"/>
        <v xml:space="preserve"> </v>
      </c>
      <c r="AF106" s="9" t="str">
        <f t="shared" si="26"/>
        <v xml:space="preserve"> </v>
      </c>
      <c r="AG106" s="9" t="str">
        <f t="shared" si="27"/>
        <v xml:space="preserve"> </v>
      </c>
      <c r="AH106" s="9" t="str">
        <f t="shared" si="28"/>
        <v xml:space="preserve"> </v>
      </c>
      <c r="AI106" s="9" t="str">
        <f t="shared" si="29"/>
        <v xml:space="preserve"> </v>
      </c>
      <c r="AJ106" s="9" t="str">
        <f t="shared" si="30"/>
        <v xml:space="preserve"> </v>
      </c>
      <c r="AK106" s="9" t="str">
        <f t="shared" si="31"/>
        <v xml:space="preserve"> </v>
      </c>
      <c r="AL106" s="9" t="str">
        <f t="shared" si="32"/>
        <v xml:space="preserve"> </v>
      </c>
      <c r="AN106" s="44" t="str">
        <f t="shared" si="33"/>
        <v xml:space="preserve"> </v>
      </c>
      <c r="AO106" s="44" t="str">
        <f t="shared" si="34"/>
        <v xml:space="preserve"> </v>
      </c>
      <c r="AP106" s="44" t="str">
        <f t="shared" si="35"/>
        <v xml:space="preserve"> </v>
      </c>
      <c r="AQ106" s="44" t="str">
        <f t="shared" si="36"/>
        <v xml:space="preserve"> </v>
      </c>
      <c r="AR106" s="10" t="str">
        <f t="shared" si="37"/>
        <v xml:space="preserve"> </v>
      </c>
      <c r="AS106" s="44">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4" t="str">
        <f t="shared" si="20"/>
        <v/>
      </c>
      <c r="Q107" s="2" t="str">
        <f>IF(ISNA(VLOOKUP(P107,Lookup!$B$7:$C$160,2,0)),"",VLOOKUP(P107,Lookup!$B$7:$C$160,2,0))</f>
        <v/>
      </c>
      <c r="R107" s="44" t="str">
        <f t="shared" si="21"/>
        <v/>
      </c>
      <c r="AB107" s="9" t="str">
        <f t="shared" si="22"/>
        <v xml:space="preserve"> </v>
      </c>
      <c r="AC107" s="9" t="str">
        <f t="shared" si="23"/>
        <v xml:space="preserve"> </v>
      </c>
      <c r="AD107" s="9" t="str">
        <f t="shared" si="24"/>
        <v xml:space="preserve"> </v>
      </c>
      <c r="AE107" s="9" t="str">
        <f t="shared" si="25"/>
        <v xml:space="preserve"> </v>
      </c>
      <c r="AF107" s="9" t="str">
        <f t="shared" si="26"/>
        <v xml:space="preserve"> </v>
      </c>
      <c r="AG107" s="9" t="str">
        <f t="shared" si="27"/>
        <v xml:space="preserve"> </v>
      </c>
      <c r="AH107" s="9" t="str">
        <f t="shared" si="28"/>
        <v xml:space="preserve"> </v>
      </c>
      <c r="AI107" s="9" t="str">
        <f t="shared" si="29"/>
        <v xml:space="preserve"> </v>
      </c>
      <c r="AJ107" s="9" t="str">
        <f t="shared" si="30"/>
        <v xml:space="preserve"> </v>
      </c>
      <c r="AK107" s="9" t="str">
        <f t="shared" si="31"/>
        <v xml:space="preserve"> </v>
      </c>
      <c r="AL107" s="9" t="str">
        <f t="shared" si="32"/>
        <v xml:space="preserve"> </v>
      </c>
      <c r="AN107" s="44" t="str">
        <f t="shared" si="33"/>
        <v xml:space="preserve"> </v>
      </c>
      <c r="AO107" s="44" t="str">
        <f t="shared" si="34"/>
        <v xml:space="preserve"> </v>
      </c>
      <c r="AP107" s="44" t="str">
        <f t="shared" si="35"/>
        <v xml:space="preserve"> </v>
      </c>
      <c r="AQ107" s="44" t="str">
        <f t="shared" si="36"/>
        <v xml:space="preserve"> </v>
      </c>
      <c r="AR107" s="10" t="str">
        <f t="shared" si="37"/>
        <v xml:space="preserve"> </v>
      </c>
      <c r="AS107" s="44">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4" t="str">
        <f t="shared" si="20"/>
        <v/>
      </c>
      <c r="Q108" s="2" t="str">
        <f>IF(ISNA(VLOOKUP(P108,Lookup!$B$7:$C$160,2,0)),"",VLOOKUP(P108,Lookup!$B$7:$C$160,2,0))</f>
        <v/>
      </c>
      <c r="R108" s="44" t="str">
        <f t="shared" si="21"/>
        <v/>
      </c>
      <c r="AB108" s="9" t="str">
        <f t="shared" si="22"/>
        <v xml:space="preserve"> </v>
      </c>
      <c r="AC108" s="9" t="str">
        <f t="shared" si="23"/>
        <v xml:space="preserve"> </v>
      </c>
      <c r="AD108" s="9" t="str">
        <f t="shared" si="24"/>
        <v xml:space="preserve"> </v>
      </c>
      <c r="AE108" s="9" t="str">
        <f t="shared" si="25"/>
        <v xml:space="preserve"> </v>
      </c>
      <c r="AF108" s="9" t="str">
        <f t="shared" si="26"/>
        <v xml:space="preserve"> </v>
      </c>
      <c r="AG108" s="9" t="str">
        <f t="shared" si="27"/>
        <v xml:space="preserve"> </v>
      </c>
      <c r="AH108" s="9" t="str">
        <f t="shared" si="28"/>
        <v xml:space="preserve"> </v>
      </c>
      <c r="AI108" s="9" t="str">
        <f t="shared" si="29"/>
        <v xml:space="preserve"> </v>
      </c>
      <c r="AJ108" s="9" t="str">
        <f t="shared" si="30"/>
        <v xml:space="preserve"> </v>
      </c>
      <c r="AK108" s="9" t="str">
        <f t="shared" si="31"/>
        <v xml:space="preserve"> </v>
      </c>
      <c r="AL108" s="9" t="str">
        <f t="shared" si="32"/>
        <v xml:space="preserve"> </v>
      </c>
      <c r="AN108" s="44" t="str">
        <f t="shared" si="33"/>
        <v xml:space="preserve"> </v>
      </c>
      <c r="AO108" s="44" t="str">
        <f t="shared" si="34"/>
        <v xml:space="preserve"> </v>
      </c>
      <c r="AP108" s="44" t="str">
        <f t="shared" si="35"/>
        <v xml:space="preserve"> </v>
      </c>
      <c r="AQ108" s="44" t="str">
        <f t="shared" si="36"/>
        <v xml:space="preserve"> </v>
      </c>
      <c r="AR108" s="10" t="str">
        <f t="shared" si="37"/>
        <v xml:space="preserve"> </v>
      </c>
      <c r="AS108" s="44">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4" t="str">
        <f t="shared" si="20"/>
        <v/>
      </c>
      <c r="Q109" s="2" t="str">
        <f>IF(ISNA(VLOOKUP(P109,Lookup!$B$7:$C$160,2,0)),"",VLOOKUP(P109,Lookup!$B$7:$C$160,2,0))</f>
        <v/>
      </c>
      <c r="R109" s="44" t="str">
        <f t="shared" si="21"/>
        <v/>
      </c>
      <c r="AB109" s="9" t="str">
        <f t="shared" si="22"/>
        <v xml:space="preserve"> </v>
      </c>
      <c r="AC109" s="9" t="str">
        <f t="shared" si="23"/>
        <v xml:space="preserve"> </v>
      </c>
      <c r="AD109" s="9" t="str">
        <f t="shared" si="24"/>
        <v xml:space="preserve"> </v>
      </c>
      <c r="AE109" s="9" t="str">
        <f t="shared" si="25"/>
        <v xml:space="preserve"> </v>
      </c>
      <c r="AF109" s="9" t="str">
        <f t="shared" si="26"/>
        <v xml:space="preserve"> </v>
      </c>
      <c r="AG109" s="9" t="str">
        <f t="shared" si="27"/>
        <v xml:space="preserve"> </v>
      </c>
      <c r="AH109" s="9" t="str">
        <f t="shared" si="28"/>
        <v xml:space="preserve"> </v>
      </c>
      <c r="AI109" s="9" t="str">
        <f t="shared" si="29"/>
        <v xml:space="preserve"> </v>
      </c>
      <c r="AJ109" s="9" t="str">
        <f t="shared" si="30"/>
        <v xml:space="preserve"> </v>
      </c>
      <c r="AK109" s="9" t="str">
        <f t="shared" si="31"/>
        <v xml:space="preserve"> </v>
      </c>
      <c r="AL109" s="9" t="str">
        <f t="shared" si="32"/>
        <v xml:space="preserve"> </v>
      </c>
      <c r="AN109" s="44" t="str">
        <f t="shared" si="33"/>
        <v xml:space="preserve"> </v>
      </c>
      <c r="AO109" s="44" t="str">
        <f t="shared" si="34"/>
        <v xml:space="preserve"> </v>
      </c>
      <c r="AP109" s="44" t="str">
        <f t="shared" si="35"/>
        <v xml:space="preserve"> </v>
      </c>
      <c r="AQ109" s="44" t="str">
        <f t="shared" si="36"/>
        <v xml:space="preserve"> </v>
      </c>
      <c r="AR109" s="10" t="str">
        <f t="shared" si="37"/>
        <v xml:space="preserve"> </v>
      </c>
      <c r="AS109" s="44">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4" t="str">
        <f t="shared" si="20"/>
        <v/>
      </c>
      <c r="Q110" s="2" t="str">
        <f>IF(ISNA(VLOOKUP(P110,Lookup!$B$7:$C$160,2,0)),"",VLOOKUP(P110,Lookup!$B$7:$C$160,2,0))</f>
        <v/>
      </c>
      <c r="R110" s="44" t="str">
        <f t="shared" si="21"/>
        <v/>
      </c>
      <c r="AB110" s="9" t="str">
        <f t="shared" si="22"/>
        <v xml:space="preserve"> </v>
      </c>
      <c r="AC110" s="9" t="str">
        <f t="shared" si="23"/>
        <v xml:space="preserve"> </v>
      </c>
      <c r="AD110" s="9" t="str">
        <f t="shared" si="24"/>
        <v xml:space="preserve"> </v>
      </c>
      <c r="AE110" s="9" t="str">
        <f t="shared" si="25"/>
        <v xml:space="preserve"> </v>
      </c>
      <c r="AF110" s="9" t="str">
        <f t="shared" si="26"/>
        <v xml:space="preserve"> </v>
      </c>
      <c r="AG110" s="9" t="str">
        <f t="shared" si="27"/>
        <v xml:space="preserve"> </v>
      </c>
      <c r="AH110" s="9" t="str">
        <f t="shared" si="28"/>
        <v xml:space="preserve"> </v>
      </c>
      <c r="AI110" s="9" t="str">
        <f t="shared" si="29"/>
        <v xml:space="preserve"> </v>
      </c>
      <c r="AJ110" s="9" t="str">
        <f t="shared" si="30"/>
        <v xml:space="preserve"> </v>
      </c>
      <c r="AK110" s="9" t="str">
        <f t="shared" si="31"/>
        <v xml:space="preserve"> </v>
      </c>
      <c r="AL110" s="9" t="str">
        <f t="shared" si="32"/>
        <v xml:space="preserve"> </v>
      </c>
      <c r="AN110" s="44" t="str">
        <f t="shared" si="33"/>
        <v xml:space="preserve"> </v>
      </c>
      <c r="AO110" s="44" t="str">
        <f t="shared" si="34"/>
        <v xml:space="preserve"> </v>
      </c>
      <c r="AP110" s="44" t="str">
        <f t="shared" si="35"/>
        <v xml:space="preserve"> </v>
      </c>
      <c r="AQ110" s="44" t="str">
        <f t="shared" si="36"/>
        <v xml:space="preserve"> </v>
      </c>
      <c r="AR110" s="10" t="str">
        <f t="shared" si="37"/>
        <v xml:space="preserve"> </v>
      </c>
      <c r="AS110" s="44">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4" t="str">
        <f t="shared" si="20"/>
        <v/>
      </c>
      <c r="Q111" s="2" t="str">
        <f>IF(ISNA(VLOOKUP(P111,Lookup!$B$7:$C$160,2,0)),"",VLOOKUP(P111,Lookup!$B$7:$C$160,2,0))</f>
        <v/>
      </c>
      <c r="R111" s="44" t="str">
        <f t="shared" si="21"/>
        <v/>
      </c>
      <c r="AB111" s="9" t="str">
        <f t="shared" si="22"/>
        <v xml:space="preserve"> </v>
      </c>
      <c r="AC111" s="9" t="str">
        <f t="shared" si="23"/>
        <v xml:space="preserve"> </v>
      </c>
      <c r="AD111" s="9" t="str">
        <f t="shared" si="24"/>
        <v xml:space="preserve"> </v>
      </c>
      <c r="AE111" s="9" t="str">
        <f t="shared" si="25"/>
        <v xml:space="preserve"> </v>
      </c>
      <c r="AF111" s="9" t="str">
        <f t="shared" si="26"/>
        <v xml:space="preserve"> </v>
      </c>
      <c r="AG111" s="9" t="str">
        <f t="shared" si="27"/>
        <v xml:space="preserve"> </v>
      </c>
      <c r="AH111" s="9" t="str">
        <f t="shared" si="28"/>
        <v xml:space="preserve"> </v>
      </c>
      <c r="AI111" s="9" t="str">
        <f t="shared" si="29"/>
        <v xml:space="preserve"> </v>
      </c>
      <c r="AJ111" s="9" t="str">
        <f t="shared" si="30"/>
        <v xml:space="preserve"> </v>
      </c>
      <c r="AK111" s="9" t="str">
        <f t="shared" si="31"/>
        <v xml:space="preserve"> </v>
      </c>
      <c r="AL111" s="9" t="str">
        <f t="shared" si="32"/>
        <v xml:space="preserve"> </v>
      </c>
      <c r="AN111" s="44" t="str">
        <f t="shared" si="33"/>
        <v xml:space="preserve"> </v>
      </c>
      <c r="AO111" s="44" t="str">
        <f t="shared" si="34"/>
        <v xml:space="preserve"> </v>
      </c>
      <c r="AP111" s="44" t="str">
        <f t="shared" si="35"/>
        <v xml:space="preserve"> </v>
      </c>
      <c r="AQ111" s="44" t="str">
        <f t="shared" si="36"/>
        <v xml:space="preserve"> </v>
      </c>
      <c r="AR111" s="10" t="str">
        <f t="shared" si="37"/>
        <v xml:space="preserve"> </v>
      </c>
      <c r="AS111" s="44">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4" t="str">
        <f t="shared" si="20"/>
        <v/>
      </c>
      <c r="Q112" s="2" t="str">
        <f>IF(ISNA(VLOOKUP(P112,Lookup!$B$7:$C$160,2,0)),"",VLOOKUP(P112,Lookup!$B$7:$C$160,2,0))</f>
        <v/>
      </c>
      <c r="R112" s="44" t="str">
        <f t="shared" si="21"/>
        <v/>
      </c>
      <c r="AB112" s="9" t="str">
        <f t="shared" si="22"/>
        <v xml:space="preserve"> </v>
      </c>
      <c r="AC112" s="9" t="str">
        <f t="shared" si="23"/>
        <v xml:space="preserve"> </v>
      </c>
      <c r="AD112" s="9" t="str">
        <f t="shared" si="24"/>
        <v xml:space="preserve"> </v>
      </c>
      <c r="AE112" s="9" t="str">
        <f t="shared" si="25"/>
        <v xml:space="preserve"> </v>
      </c>
      <c r="AF112" s="9" t="str">
        <f t="shared" si="26"/>
        <v xml:space="preserve"> </v>
      </c>
      <c r="AG112" s="9" t="str">
        <f t="shared" si="27"/>
        <v xml:space="preserve"> </v>
      </c>
      <c r="AH112" s="9" t="str">
        <f t="shared" si="28"/>
        <v xml:space="preserve"> </v>
      </c>
      <c r="AI112" s="9" t="str">
        <f t="shared" si="29"/>
        <v xml:space="preserve"> </v>
      </c>
      <c r="AJ112" s="9" t="str">
        <f t="shared" si="30"/>
        <v xml:space="preserve"> </v>
      </c>
      <c r="AK112" s="9" t="str">
        <f t="shared" si="31"/>
        <v xml:space="preserve"> </v>
      </c>
      <c r="AL112" s="9" t="str">
        <f t="shared" si="32"/>
        <v xml:space="preserve"> </v>
      </c>
      <c r="AN112" s="44" t="str">
        <f t="shared" si="33"/>
        <v xml:space="preserve"> </v>
      </c>
      <c r="AO112" s="44" t="str">
        <f t="shared" si="34"/>
        <v xml:space="preserve"> </v>
      </c>
      <c r="AP112" s="44" t="str">
        <f t="shared" si="35"/>
        <v xml:space="preserve"> </v>
      </c>
      <c r="AQ112" s="44" t="str">
        <f t="shared" si="36"/>
        <v xml:space="preserve"> </v>
      </c>
      <c r="AR112" s="10" t="str">
        <f t="shared" si="37"/>
        <v xml:space="preserve"> </v>
      </c>
      <c r="AS112" s="44">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4" t="str">
        <f t="shared" si="20"/>
        <v/>
      </c>
      <c r="Q113" s="2" t="str">
        <f>IF(ISNA(VLOOKUP(P113,Lookup!$B$7:$C$160,2,0)),"",VLOOKUP(P113,Lookup!$B$7:$C$160,2,0))</f>
        <v/>
      </c>
      <c r="R113" s="44" t="str">
        <f t="shared" si="21"/>
        <v/>
      </c>
      <c r="AB113" s="9" t="str">
        <f t="shared" si="22"/>
        <v xml:space="preserve"> </v>
      </c>
      <c r="AC113" s="9" t="str">
        <f t="shared" si="23"/>
        <v xml:space="preserve"> </v>
      </c>
      <c r="AD113" s="9" t="str">
        <f t="shared" si="24"/>
        <v xml:space="preserve"> </v>
      </c>
      <c r="AE113" s="9" t="str">
        <f t="shared" si="25"/>
        <v xml:space="preserve"> </v>
      </c>
      <c r="AF113" s="9" t="str">
        <f t="shared" si="26"/>
        <v xml:space="preserve"> </v>
      </c>
      <c r="AG113" s="9" t="str">
        <f t="shared" si="27"/>
        <v xml:space="preserve"> </v>
      </c>
      <c r="AH113" s="9" t="str">
        <f t="shared" si="28"/>
        <v xml:space="preserve"> </v>
      </c>
      <c r="AI113" s="9" t="str">
        <f t="shared" si="29"/>
        <v xml:space="preserve"> </v>
      </c>
      <c r="AJ113" s="9" t="str">
        <f t="shared" si="30"/>
        <v xml:space="preserve"> </v>
      </c>
      <c r="AK113" s="9" t="str">
        <f t="shared" si="31"/>
        <v xml:space="preserve"> </v>
      </c>
      <c r="AL113" s="9" t="str">
        <f t="shared" si="32"/>
        <v xml:space="preserve"> </v>
      </c>
      <c r="AN113" s="44" t="str">
        <f t="shared" si="33"/>
        <v xml:space="preserve"> </v>
      </c>
      <c r="AO113" s="44" t="str">
        <f t="shared" si="34"/>
        <v xml:space="preserve"> </v>
      </c>
      <c r="AP113" s="44" t="str">
        <f t="shared" si="35"/>
        <v xml:space="preserve"> </v>
      </c>
      <c r="AQ113" s="44" t="str">
        <f t="shared" si="36"/>
        <v xml:space="preserve"> </v>
      </c>
      <c r="AR113" s="10" t="str">
        <f t="shared" si="37"/>
        <v xml:space="preserve"> </v>
      </c>
      <c r="AS113" s="44">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4" t="str">
        <f t="shared" si="20"/>
        <v/>
      </c>
      <c r="Q114" s="2" t="str">
        <f>IF(ISNA(VLOOKUP(P114,Lookup!$B$7:$C$160,2,0)),"",VLOOKUP(P114,Lookup!$B$7:$C$160,2,0))</f>
        <v/>
      </c>
      <c r="R114" s="44" t="str">
        <f t="shared" si="21"/>
        <v/>
      </c>
      <c r="AB114" s="9" t="str">
        <f t="shared" si="22"/>
        <v xml:space="preserve"> </v>
      </c>
      <c r="AC114" s="9" t="str">
        <f t="shared" si="23"/>
        <v xml:space="preserve"> </v>
      </c>
      <c r="AD114" s="9" t="str">
        <f t="shared" si="24"/>
        <v xml:space="preserve"> </v>
      </c>
      <c r="AE114" s="9" t="str">
        <f t="shared" si="25"/>
        <v xml:space="preserve"> </v>
      </c>
      <c r="AF114" s="9" t="str">
        <f t="shared" si="26"/>
        <v xml:space="preserve"> </v>
      </c>
      <c r="AG114" s="9" t="str">
        <f t="shared" si="27"/>
        <v xml:space="preserve"> </v>
      </c>
      <c r="AH114" s="9" t="str">
        <f t="shared" si="28"/>
        <v xml:space="preserve"> </v>
      </c>
      <c r="AI114" s="9" t="str">
        <f t="shared" si="29"/>
        <v xml:space="preserve"> </v>
      </c>
      <c r="AJ114" s="9" t="str">
        <f t="shared" si="30"/>
        <v xml:space="preserve"> </v>
      </c>
      <c r="AK114" s="9" t="str">
        <f t="shared" si="31"/>
        <v xml:space="preserve"> </v>
      </c>
      <c r="AL114" s="9" t="str">
        <f t="shared" si="32"/>
        <v xml:space="preserve"> </v>
      </c>
      <c r="AN114" s="44" t="str">
        <f t="shared" si="33"/>
        <v xml:space="preserve"> </v>
      </c>
      <c r="AO114" s="44" t="str">
        <f t="shared" si="34"/>
        <v xml:space="preserve"> </v>
      </c>
      <c r="AP114" s="44" t="str">
        <f t="shared" si="35"/>
        <v xml:space="preserve"> </v>
      </c>
      <c r="AQ114" s="44" t="str">
        <f t="shared" si="36"/>
        <v xml:space="preserve"> </v>
      </c>
      <c r="AR114" s="10" t="str">
        <f t="shared" si="37"/>
        <v xml:space="preserve"> </v>
      </c>
      <c r="AS114" s="44">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4" t="str">
        <f t="shared" si="20"/>
        <v/>
      </c>
      <c r="Q115" s="2" t="str">
        <f>IF(ISNA(VLOOKUP(P115,Lookup!$B$7:$C$160,2,0)),"",VLOOKUP(P115,Lookup!$B$7:$C$160,2,0))</f>
        <v/>
      </c>
      <c r="R115" s="44" t="str">
        <f t="shared" si="21"/>
        <v/>
      </c>
      <c r="AB115" s="9" t="str">
        <f t="shared" si="22"/>
        <v xml:space="preserve"> </v>
      </c>
      <c r="AC115" s="9" t="str">
        <f t="shared" si="23"/>
        <v xml:space="preserve"> </v>
      </c>
      <c r="AD115" s="9" t="str">
        <f t="shared" si="24"/>
        <v xml:space="preserve"> </v>
      </c>
      <c r="AE115" s="9" t="str">
        <f t="shared" si="25"/>
        <v xml:space="preserve"> </v>
      </c>
      <c r="AF115" s="9" t="str">
        <f t="shared" si="26"/>
        <v xml:space="preserve"> </v>
      </c>
      <c r="AG115" s="9" t="str">
        <f t="shared" si="27"/>
        <v xml:space="preserve"> </v>
      </c>
      <c r="AH115" s="9" t="str">
        <f t="shared" si="28"/>
        <v xml:space="preserve"> </v>
      </c>
      <c r="AI115" s="9" t="str">
        <f t="shared" si="29"/>
        <v xml:space="preserve"> </v>
      </c>
      <c r="AJ115" s="9" t="str">
        <f t="shared" si="30"/>
        <v xml:space="preserve"> </v>
      </c>
      <c r="AK115" s="9" t="str">
        <f t="shared" si="31"/>
        <v xml:space="preserve"> </v>
      </c>
      <c r="AL115" s="9" t="str">
        <f t="shared" si="32"/>
        <v xml:space="preserve"> </v>
      </c>
      <c r="AN115" s="44" t="str">
        <f t="shared" si="33"/>
        <v xml:space="preserve"> </v>
      </c>
      <c r="AO115" s="44" t="str">
        <f t="shared" si="34"/>
        <v xml:space="preserve"> </v>
      </c>
      <c r="AP115" s="44" t="str">
        <f t="shared" si="35"/>
        <v xml:space="preserve"> </v>
      </c>
      <c r="AQ115" s="44" t="str">
        <f t="shared" si="36"/>
        <v xml:space="preserve"> </v>
      </c>
      <c r="AR115" s="10" t="str">
        <f t="shared" si="37"/>
        <v xml:space="preserve"> </v>
      </c>
      <c r="AS115" s="44">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4" t="str">
        <f t="shared" si="20"/>
        <v/>
      </c>
      <c r="Q116" s="2" t="str">
        <f>IF(ISNA(VLOOKUP(P116,Lookup!$B$7:$C$160,2,0)),"",VLOOKUP(P116,Lookup!$B$7:$C$160,2,0))</f>
        <v/>
      </c>
      <c r="R116" s="44" t="str">
        <f t="shared" si="21"/>
        <v/>
      </c>
      <c r="AB116" s="9" t="str">
        <f t="shared" si="22"/>
        <v xml:space="preserve"> </v>
      </c>
      <c r="AC116" s="9" t="str">
        <f t="shared" si="23"/>
        <v xml:space="preserve"> </v>
      </c>
      <c r="AD116" s="9" t="str">
        <f t="shared" si="24"/>
        <v xml:space="preserve"> </v>
      </c>
      <c r="AE116" s="9" t="str">
        <f t="shared" si="25"/>
        <v xml:space="preserve"> </v>
      </c>
      <c r="AF116" s="9" t="str">
        <f t="shared" si="26"/>
        <v xml:space="preserve"> </v>
      </c>
      <c r="AG116" s="9" t="str">
        <f t="shared" si="27"/>
        <v xml:space="preserve"> </v>
      </c>
      <c r="AH116" s="9" t="str">
        <f t="shared" si="28"/>
        <v xml:space="preserve"> </v>
      </c>
      <c r="AI116" s="9" t="str">
        <f t="shared" si="29"/>
        <v xml:space="preserve"> </v>
      </c>
      <c r="AJ116" s="9" t="str">
        <f t="shared" si="30"/>
        <v xml:space="preserve"> </v>
      </c>
      <c r="AK116" s="9" t="str">
        <f t="shared" si="31"/>
        <v xml:space="preserve"> </v>
      </c>
      <c r="AL116" s="9" t="str">
        <f t="shared" si="32"/>
        <v xml:space="preserve"> </v>
      </c>
      <c r="AN116" s="44" t="str">
        <f t="shared" si="33"/>
        <v xml:space="preserve"> </v>
      </c>
      <c r="AO116" s="44" t="str">
        <f t="shared" si="34"/>
        <v xml:space="preserve"> </v>
      </c>
      <c r="AP116" s="44" t="str">
        <f t="shared" si="35"/>
        <v xml:space="preserve"> </v>
      </c>
      <c r="AQ116" s="44" t="str">
        <f t="shared" si="36"/>
        <v xml:space="preserve"> </v>
      </c>
      <c r="AR116" s="10" t="str">
        <f t="shared" si="37"/>
        <v xml:space="preserve"> </v>
      </c>
      <c r="AS116" s="44">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4" t="str">
        <f t="shared" si="20"/>
        <v/>
      </c>
      <c r="Q117" s="2" t="str">
        <f>IF(ISNA(VLOOKUP(P117,Lookup!$B$7:$C$160,2,0)),"",VLOOKUP(P117,Lookup!$B$7:$C$160,2,0))</f>
        <v/>
      </c>
      <c r="R117" s="44" t="str">
        <f t="shared" si="21"/>
        <v/>
      </c>
      <c r="AB117" s="9" t="str">
        <f t="shared" si="22"/>
        <v xml:space="preserve"> </v>
      </c>
      <c r="AC117" s="9" t="str">
        <f t="shared" si="23"/>
        <v xml:space="preserve"> </v>
      </c>
      <c r="AD117" s="9" t="str">
        <f t="shared" si="24"/>
        <v xml:space="preserve"> </v>
      </c>
      <c r="AE117" s="9" t="str">
        <f t="shared" si="25"/>
        <v xml:space="preserve"> </v>
      </c>
      <c r="AF117" s="9" t="str">
        <f t="shared" si="26"/>
        <v xml:space="preserve"> </v>
      </c>
      <c r="AG117" s="9" t="str">
        <f t="shared" si="27"/>
        <v xml:space="preserve"> </v>
      </c>
      <c r="AH117" s="9" t="str">
        <f t="shared" si="28"/>
        <v xml:space="preserve"> </v>
      </c>
      <c r="AI117" s="9" t="str">
        <f t="shared" si="29"/>
        <v xml:space="preserve"> </v>
      </c>
      <c r="AJ117" s="9" t="str">
        <f t="shared" si="30"/>
        <v xml:space="preserve"> </v>
      </c>
      <c r="AK117" s="9" t="str">
        <f t="shared" si="31"/>
        <v xml:space="preserve"> </v>
      </c>
      <c r="AL117" s="9" t="str">
        <f t="shared" si="32"/>
        <v xml:space="preserve"> </v>
      </c>
      <c r="AN117" s="44" t="str">
        <f t="shared" si="33"/>
        <v xml:space="preserve"> </v>
      </c>
      <c r="AO117" s="44" t="str">
        <f t="shared" si="34"/>
        <v xml:space="preserve"> </v>
      </c>
      <c r="AP117" s="44" t="str">
        <f t="shared" si="35"/>
        <v xml:space="preserve"> </v>
      </c>
      <c r="AQ117" s="44" t="str">
        <f t="shared" si="36"/>
        <v xml:space="preserve"> </v>
      </c>
      <c r="AR117" s="10" t="str">
        <f t="shared" si="37"/>
        <v xml:space="preserve"> </v>
      </c>
      <c r="AS117" s="44">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4" t="str">
        <f t="shared" si="20"/>
        <v/>
      </c>
      <c r="Q118" s="2" t="str">
        <f>IF(ISNA(VLOOKUP(P118,Lookup!$B$7:$C$160,2,0)),"",VLOOKUP(P118,Lookup!$B$7:$C$160,2,0))</f>
        <v/>
      </c>
      <c r="R118" s="44" t="str">
        <f t="shared" si="21"/>
        <v/>
      </c>
      <c r="AB118" s="9" t="str">
        <f t="shared" si="22"/>
        <v xml:space="preserve"> </v>
      </c>
      <c r="AC118" s="9" t="str">
        <f t="shared" si="23"/>
        <v xml:space="preserve"> </v>
      </c>
      <c r="AD118" s="9" t="str">
        <f t="shared" si="24"/>
        <v xml:space="preserve"> </v>
      </c>
      <c r="AE118" s="9" t="str">
        <f t="shared" si="25"/>
        <v xml:space="preserve"> </v>
      </c>
      <c r="AF118" s="9" t="str">
        <f t="shared" si="26"/>
        <v xml:space="preserve"> </v>
      </c>
      <c r="AG118" s="9" t="str">
        <f t="shared" si="27"/>
        <v xml:space="preserve"> </v>
      </c>
      <c r="AH118" s="9" t="str">
        <f t="shared" si="28"/>
        <v xml:space="preserve"> </v>
      </c>
      <c r="AI118" s="9" t="str">
        <f t="shared" si="29"/>
        <v xml:space="preserve"> </v>
      </c>
      <c r="AJ118" s="9" t="str">
        <f t="shared" si="30"/>
        <v xml:space="preserve"> </v>
      </c>
      <c r="AK118" s="9" t="str">
        <f t="shared" si="31"/>
        <v xml:space="preserve"> </v>
      </c>
      <c r="AL118" s="9" t="str">
        <f t="shared" si="32"/>
        <v xml:space="preserve"> </v>
      </c>
      <c r="AN118" s="44" t="str">
        <f t="shared" si="33"/>
        <v xml:space="preserve"> </v>
      </c>
      <c r="AO118" s="44" t="str">
        <f t="shared" si="34"/>
        <v xml:space="preserve"> </v>
      </c>
      <c r="AP118" s="44" t="str">
        <f t="shared" si="35"/>
        <v xml:space="preserve"> </v>
      </c>
      <c r="AQ118" s="44" t="str">
        <f t="shared" si="36"/>
        <v xml:space="preserve"> </v>
      </c>
      <c r="AR118" s="10" t="str">
        <f t="shared" si="37"/>
        <v xml:space="preserve"> </v>
      </c>
      <c r="AS118" s="44">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4" t="str">
        <f t="shared" si="20"/>
        <v/>
      </c>
      <c r="Q119" s="2" t="str">
        <f>IF(ISNA(VLOOKUP(P119,Lookup!$B$7:$C$160,2,0)),"",VLOOKUP(P119,Lookup!$B$7:$C$160,2,0))</f>
        <v/>
      </c>
      <c r="R119" s="44" t="str">
        <f t="shared" si="21"/>
        <v/>
      </c>
      <c r="AB119" s="9" t="str">
        <f t="shared" si="22"/>
        <v xml:space="preserve"> </v>
      </c>
      <c r="AC119" s="9" t="str">
        <f t="shared" si="23"/>
        <v xml:space="preserve"> </v>
      </c>
      <c r="AD119" s="9" t="str">
        <f t="shared" si="24"/>
        <v xml:space="preserve"> </v>
      </c>
      <c r="AE119" s="9" t="str">
        <f t="shared" si="25"/>
        <v xml:space="preserve"> </v>
      </c>
      <c r="AF119" s="9" t="str">
        <f t="shared" si="26"/>
        <v xml:space="preserve"> </v>
      </c>
      <c r="AG119" s="9" t="str">
        <f t="shared" si="27"/>
        <v xml:space="preserve"> </v>
      </c>
      <c r="AH119" s="9" t="str">
        <f t="shared" si="28"/>
        <v xml:space="preserve"> </v>
      </c>
      <c r="AI119" s="9" t="str">
        <f t="shared" si="29"/>
        <v xml:space="preserve"> </v>
      </c>
      <c r="AJ119" s="9" t="str">
        <f t="shared" si="30"/>
        <v xml:space="preserve"> </v>
      </c>
      <c r="AK119" s="9" t="str">
        <f t="shared" si="31"/>
        <v xml:space="preserve"> </v>
      </c>
      <c r="AL119" s="9" t="str">
        <f t="shared" si="32"/>
        <v xml:space="preserve"> </v>
      </c>
      <c r="AN119" s="44" t="str">
        <f t="shared" si="33"/>
        <v xml:space="preserve"> </v>
      </c>
      <c r="AO119" s="44" t="str">
        <f t="shared" si="34"/>
        <v xml:space="preserve"> </v>
      </c>
      <c r="AP119" s="44" t="str">
        <f t="shared" si="35"/>
        <v xml:space="preserve"> </v>
      </c>
      <c r="AQ119" s="44" t="str">
        <f t="shared" si="36"/>
        <v xml:space="preserve"> </v>
      </c>
      <c r="AR119" s="10" t="str">
        <f t="shared" si="37"/>
        <v xml:space="preserve"> </v>
      </c>
      <c r="AS119" s="44">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4" t="str">
        <f t="shared" si="20"/>
        <v/>
      </c>
      <c r="Q120" s="2" t="str">
        <f>IF(ISNA(VLOOKUP(P120,Lookup!$B$7:$C$160,2,0)),"",VLOOKUP(P120,Lookup!$B$7:$C$160,2,0))</f>
        <v/>
      </c>
      <c r="R120" s="44" t="str">
        <f t="shared" si="21"/>
        <v/>
      </c>
      <c r="AB120" s="9" t="str">
        <f t="shared" si="22"/>
        <v xml:space="preserve"> </v>
      </c>
      <c r="AC120" s="9" t="str">
        <f t="shared" si="23"/>
        <v xml:space="preserve"> </v>
      </c>
      <c r="AD120" s="9" t="str">
        <f t="shared" si="24"/>
        <v xml:space="preserve"> </v>
      </c>
      <c r="AE120" s="9" t="str">
        <f t="shared" si="25"/>
        <v xml:space="preserve"> </v>
      </c>
      <c r="AF120" s="9" t="str">
        <f t="shared" si="26"/>
        <v xml:space="preserve"> </v>
      </c>
      <c r="AG120" s="9" t="str">
        <f t="shared" si="27"/>
        <v xml:space="preserve"> </v>
      </c>
      <c r="AH120" s="9" t="str">
        <f t="shared" si="28"/>
        <v xml:space="preserve"> </v>
      </c>
      <c r="AI120" s="9" t="str">
        <f t="shared" si="29"/>
        <v xml:space="preserve"> </v>
      </c>
      <c r="AJ120" s="9" t="str">
        <f t="shared" si="30"/>
        <v xml:space="preserve"> </v>
      </c>
      <c r="AK120" s="9" t="str">
        <f t="shared" si="31"/>
        <v xml:space="preserve"> </v>
      </c>
      <c r="AL120" s="9" t="str">
        <f t="shared" si="32"/>
        <v xml:space="preserve"> </v>
      </c>
      <c r="AN120" s="44" t="str">
        <f t="shared" si="33"/>
        <v xml:space="preserve"> </v>
      </c>
      <c r="AO120" s="44" t="str">
        <f t="shared" si="34"/>
        <v xml:space="preserve"> </v>
      </c>
      <c r="AP120" s="44" t="str">
        <f t="shared" si="35"/>
        <v xml:space="preserve"> </v>
      </c>
      <c r="AQ120" s="44" t="str">
        <f t="shared" si="36"/>
        <v xml:space="preserve"> </v>
      </c>
      <c r="AR120" s="10" t="str">
        <f t="shared" si="37"/>
        <v xml:space="preserve"> </v>
      </c>
      <c r="AS120" s="44">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4" t="str">
        <f t="shared" si="20"/>
        <v/>
      </c>
      <c r="Q121" s="2" t="str">
        <f>IF(ISNA(VLOOKUP(P121,Lookup!$B$7:$C$160,2,0)),"",VLOOKUP(P121,Lookup!$B$7:$C$160,2,0))</f>
        <v/>
      </c>
      <c r="R121" s="44" t="str">
        <f t="shared" si="21"/>
        <v/>
      </c>
      <c r="AB121" s="9" t="str">
        <f t="shared" si="22"/>
        <v xml:space="preserve"> </v>
      </c>
      <c r="AC121" s="9" t="str">
        <f t="shared" si="23"/>
        <v xml:space="preserve"> </v>
      </c>
      <c r="AD121" s="9" t="str">
        <f t="shared" si="24"/>
        <v xml:space="preserve"> </v>
      </c>
      <c r="AE121" s="9" t="str">
        <f t="shared" si="25"/>
        <v xml:space="preserve"> </v>
      </c>
      <c r="AF121" s="9" t="str">
        <f t="shared" si="26"/>
        <v xml:space="preserve"> </v>
      </c>
      <c r="AG121" s="9" t="str">
        <f t="shared" si="27"/>
        <v xml:space="preserve"> </v>
      </c>
      <c r="AH121" s="9" t="str">
        <f t="shared" si="28"/>
        <v xml:space="preserve"> </v>
      </c>
      <c r="AI121" s="9" t="str">
        <f t="shared" si="29"/>
        <v xml:space="preserve"> </v>
      </c>
      <c r="AJ121" s="9" t="str">
        <f t="shared" si="30"/>
        <v xml:space="preserve"> </v>
      </c>
      <c r="AK121" s="9" t="str">
        <f t="shared" si="31"/>
        <v xml:space="preserve"> </v>
      </c>
      <c r="AL121" s="9" t="str">
        <f t="shared" si="32"/>
        <v xml:space="preserve"> </v>
      </c>
      <c r="AN121" s="44" t="str">
        <f t="shared" si="33"/>
        <v xml:space="preserve"> </v>
      </c>
      <c r="AO121" s="44" t="str">
        <f t="shared" si="34"/>
        <v xml:space="preserve"> </v>
      </c>
      <c r="AP121" s="44" t="str">
        <f t="shared" si="35"/>
        <v xml:space="preserve"> </v>
      </c>
      <c r="AQ121" s="44" t="str">
        <f t="shared" si="36"/>
        <v xml:space="preserve"> </v>
      </c>
      <c r="AR121" s="10" t="str">
        <f t="shared" si="37"/>
        <v xml:space="preserve"> </v>
      </c>
      <c r="AS121" s="44">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4" t="str">
        <f t="shared" si="20"/>
        <v/>
      </c>
      <c r="Q122" s="2" t="str">
        <f>IF(ISNA(VLOOKUP(P122,Lookup!$B$7:$C$160,2,0)),"",VLOOKUP(P122,Lookup!$B$7:$C$160,2,0))</f>
        <v/>
      </c>
      <c r="R122" s="44" t="str">
        <f t="shared" si="21"/>
        <v/>
      </c>
      <c r="AB122" s="9" t="str">
        <f t="shared" si="22"/>
        <v xml:space="preserve"> </v>
      </c>
      <c r="AC122" s="9" t="str">
        <f t="shared" si="23"/>
        <v xml:space="preserve"> </v>
      </c>
      <c r="AD122" s="9" t="str">
        <f t="shared" si="24"/>
        <v xml:space="preserve"> </v>
      </c>
      <c r="AE122" s="9" t="str">
        <f t="shared" si="25"/>
        <v xml:space="preserve"> </v>
      </c>
      <c r="AF122" s="9" t="str">
        <f t="shared" si="26"/>
        <v xml:space="preserve"> </v>
      </c>
      <c r="AG122" s="9" t="str">
        <f t="shared" si="27"/>
        <v xml:space="preserve"> </v>
      </c>
      <c r="AH122" s="9" t="str">
        <f t="shared" si="28"/>
        <v xml:space="preserve"> </v>
      </c>
      <c r="AI122" s="9" t="str">
        <f t="shared" si="29"/>
        <v xml:space="preserve"> </v>
      </c>
      <c r="AJ122" s="9" t="str">
        <f t="shared" si="30"/>
        <v xml:space="preserve"> </v>
      </c>
      <c r="AK122" s="9" t="str">
        <f t="shared" si="31"/>
        <v xml:space="preserve"> </v>
      </c>
      <c r="AL122" s="9" t="str">
        <f t="shared" si="32"/>
        <v xml:space="preserve"> </v>
      </c>
      <c r="AN122" s="44" t="str">
        <f t="shared" si="33"/>
        <v xml:space="preserve"> </v>
      </c>
      <c r="AO122" s="44" t="str">
        <f t="shared" si="34"/>
        <v xml:space="preserve"> </v>
      </c>
      <c r="AP122" s="44" t="str">
        <f t="shared" si="35"/>
        <v xml:space="preserve"> </v>
      </c>
      <c r="AQ122" s="44" t="str">
        <f t="shared" si="36"/>
        <v xml:space="preserve"> </v>
      </c>
      <c r="AR122" s="10" t="str">
        <f t="shared" si="37"/>
        <v xml:space="preserve"> </v>
      </c>
      <c r="AS122" s="44">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4" t="str">
        <f t="shared" si="20"/>
        <v/>
      </c>
      <c r="Q123" s="2" t="str">
        <f>IF(ISNA(VLOOKUP(P123,Lookup!$B$7:$C$160,2,0)),"",VLOOKUP(P123,Lookup!$B$7:$C$160,2,0))</f>
        <v/>
      </c>
      <c r="R123" s="44" t="str">
        <f t="shared" si="21"/>
        <v/>
      </c>
      <c r="AB123" s="9" t="str">
        <f t="shared" si="22"/>
        <v xml:space="preserve"> </v>
      </c>
      <c r="AC123" s="9" t="str">
        <f t="shared" si="23"/>
        <v xml:space="preserve"> </v>
      </c>
      <c r="AD123" s="9" t="str">
        <f t="shared" si="24"/>
        <v xml:space="preserve"> </v>
      </c>
      <c r="AE123" s="9" t="str">
        <f t="shared" si="25"/>
        <v xml:space="preserve"> </v>
      </c>
      <c r="AF123" s="9" t="str">
        <f t="shared" si="26"/>
        <v xml:space="preserve"> </v>
      </c>
      <c r="AG123" s="9" t="str">
        <f t="shared" si="27"/>
        <v xml:space="preserve"> </v>
      </c>
      <c r="AH123" s="9" t="str">
        <f t="shared" si="28"/>
        <v xml:space="preserve"> </v>
      </c>
      <c r="AI123" s="9" t="str">
        <f t="shared" si="29"/>
        <v xml:space="preserve"> </v>
      </c>
      <c r="AJ123" s="9" t="str">
        <f t="shared" si="30"/>
        <v xml:space="preserve"> </v>
      </c>
      <c r="AK123" s="9" t="str">
        <f t="shared" si="31"/>
        <v xml:space="preserve"> </v>
      </c>
      <c r="AL123" s="9" t="str">
        <f t="shared" si="32"/>
        <v xml:space="preserve"> </v>
      </c>
      <c r="AN123" s="44" t="str">
        <f t="shared" si="33"/>
        <v xml:space="preserve"> </v>
      </c>
      <c r="AO123" s="44" t="str">
        <f t="shared" si="34"/>
        <v xml:space="preserve"> </v>
      </c>
      <c r="AP123" s="44" t="str">
        <f t="shared" si="35"/>
        <v xml:space="preserve"> </v>
      </c>
      <c r="AQ123" s="44" t="str">
        <f t="shared" si="36"/>
        <v xml:space="preserve"> </v>
      </c>
      <c r="AR123" s="10" t="str">
        <f t="shared" si="37"/>
        <v xml:space="preserve"> </v>
      </c>
      <c r="AS123" s="44">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4" t="str">
        <f t="shared" si="20"/>
        <v/>
      </c>
      <c r="Q124" s="2" t="str">
        <f>IF(ISNA(VLOOKUP(P124,Lookup!$B$7:$C$160,2,0)),"",VLOOKUP(P124,Lookup!$B$7:$C$160,2,0))</f>
        <v/>
      </c>
      <c r="R124" s="44" t="str">
        <f t="shared" si="21"/>
        <v/>
      </c>
      <c r="AB124" s="9" t="str">
        <f t="shared" si="22"/>
        <v xml:space="preserve"> </v>
      </c>
      <c r="AC124" s="9" t="str">
        <f t="shared" si="23"/>
        <v xml:space="preserve"> </v>
      </c>
      <c r="AD124" s="9" t="str">
        <f t="shared" si="24"/>
        <v xml:space="preserve"> </v>
      </c>
      <c r="AE124" s="9" t="str">
        <f t="shared" si="25"/>
        <v xml:space="preserve"> </v>
      </c>
      <c r="AF124" s="9" t="str">
        <f t="shared" si="26"/>
        <v xml:space="preserve"> </v>
      </c>
      <c r="AG124" s="9" t="str">
        <f t="shared" si="27"/>
        <v xml:space="preserve"> </v>
      </c>
      <c r="AH124" s="9" t="str">
        <f t="shared" si="28"/>
        <v xml:space="preserve"> </v>
      </c>
      <c r="AI124" s="9" t="str">
        <f t="shared" si="29"/>
        <v xml:space="preserve"> </v>
      </c>
      <c r="AJ124" s="9" t="str">
        <f t="shared" si="30"/>
        <v xml:space="preserve"> </v>
      </c>
      <c r="AK124" s="9" t="str">
        <f t="shared" si="31"/>
        <v xml:space="preserve"> </v>
      </c>
      <c r="AL124" s="9" t="str">
        <f t="shared" si="32"/>
        <v xml:space="preserve"> </v>
      </c>
      <c r="AN124" s="44" t="str">
        <f t="shared" si="33"/>
        <v xml:space="preserve"> </v>
      </c>
      <c r="AO124" s="44" t="str">
        <f t="shared" si="34"/>
        <v xml:space="preserve"> </v>
      </c>
      <c r="AP124" s="44" t="str">
        <f t="shared" si="35"/>
        <v xml:space="preserve"> </v>
      </c>
      <c r="AQ124" s="44" t="str">
        <f t="shared" si="36"/>
        <v xml:space="preserve"> </v>
      </c>
      <c r="AR124" s="10" t="str">
        <f t="shared" si="37"/>
        <v xml:space="preserve"> </v>
      </c>
      <c r="AS124" s="44">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4" t="str">
        <f t="shared" si="20"/>
        <v/>
      </c>
      <c r="Q125" s="2" t="str">
        <f>IF(ISNA(VLOOKUP(P125,Lookup!$B$7:$C$160,2,0)),"",VLOOKUP(P125,Lookup!$B$7:$C$160,2,0))</f>
        <v/>
      </c>
      <c r="R125" s="44" t="str">
        <f t="shared" si="21"/>
        <v/>
      </c>
      <c r="AB125" s="9" t="str">
        <f t="shared" si="22"/>
        <v xml:space="preserve"> </v>
      </c>
      <c r="AC125" s="9" t="str">
        <f t="shared" si="23"/>
        <v xml:space="preserve"> </v>
      </c>
      <c r="AD125" s="9" t="str">
        <f t="shared" si="24"/>
        <v xml:space="preserve"> </v>
      </c>
      <c r="AE125" s="9" t="str">
        <f t="shared" si="25"/>
        <v xml:space="preserve"> </v>
      </c>
      <c r="AF125" s="9" t="str">
        <f t="shared" si="26"/>
        <v xml:space="preserve"> </v>
      </c>
      <c r="AG125" s="9" t="str">
        <f t="shared" si="27"/>
        <v xml:space="preserve"> </v>
      </c>
      <c r="AH125" s="9" t="str">
        <f t="shared" si="28"/>
        <v xml:space="preserve"> </v>
      </c>
      <c r="AI125" s="9" t="str">
        <f t="shared" si="29"/>
        <v xml:space="preserve"> </v>
      </c>
      <c r="AJ125" s="9" t="str">
        <f t="shared" si="30"/>
        <v xml:space="preserve"> </v>
      </c>
      <c r="AK125" s="9" t="str">
        <f t="shared" si="31"/>
        <v xml:space="preserve"> </v>
      </c>
      <c r="AL125" s="9" t="str">
        <f t="shared" si="32"/>
        <v xml:space="preserve"> </v>
      </c>
      <c r="AN125" s="44" t="str">
        <f t="shared" si="33"/>
        <v xml:space="preserve"> </v>
      </c>
      <c r="AO125" s="44" t="str">
        <f t="shared" si="34"/>
        <v xml:space="preserve"> </v>
      </c>
      <c r="AP125" s="44" t="str">
        <f t="shared" si="35"/>
        <v xml:space="preserve"> </v>
      </c>
      <c r="AQ125" s="44" t="str">
        <f t="shared" si="36"/>
        <v xml:space="preserve"> </v>
      </c>
      <c r="AR125" s="10" t="str">
        <f t="shared" si="37"/>
        <v xml:space="preserve"> </v>
      </c>
      <c r="AS125" s="44">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4" t="str">
        <f t="shared" si="20"/>
        <v/>
      </c>
      <c r="Q126" s="2" t="str">
        <f>IF(ISNA(VLOOKUP(P126,Lookup!$B$7:$C$160,2,0)),"",VLOOKUP(P126,Lookup!$B$7:$C$160,2,0))</f>
        <v/>
      </c>
      <c r="R126" s="44" t="str">
        <f t="shared" si="21"/>
        <v/>
      </c>
      <c r="AB126" s="9" t="str">
        <f t="shared" si="22"/>
        <v xml:space="preserve"> </v>
      </c>
      <c r="AC126" s="9" t="str">
        <f t="shared" si="23"/>
        <v xml:space="preserve"> </v>
      </c>
      <c r="AD126" s="9" t="str">
        <f t="shared" si="24"/>
        <v xml:space="preserve"> </v>
      </c>
      <c r="AE126" s="9" t="str">
        <f t="shared" si="25"/>
        <v xml:space="preserve"> </v>
      </c>
      <c r="AF126" s="9" t="str">
        <f t="shared" si="26"/>
        <v xml:space="preserve"> </v>
      </c>
      <c r="AG126" s="9" t="str">
        <f t="shared" si="27"/>
        <v xml:space="preserve"> </v>
      </c>
      <c r="AH126" s="9" t="str">
        <f t="shared" si="28"/>
        <v xml:space="preserve"> </v>
      </c>
      <c r="AI126" s="9" t="str">
        <f t="shared" si="29"/>
        <v xml:space="preserve"> </v>
      </c>
      <c r="AJ126" s="9" t="str">
        <f t="shared" si="30"/>
        <v xml:space="preserve"> </v>
      </c>
      <c r="AK126" s="9" t="str">
        <f t="shared" si="31"/>
        <v xml:space="preserve"> </v>
      </c>
      <c r="AL126" s="9" t="str">
        <f t="shared" si="32"/>
        <v xml:space="preserve"> </v>
      </c>
      <c r="AN126" s="44" t="str">
        <f t="shared" si="33"/>
        <v xml:space="preserve"> </v>
      </c>
      <c r="AO126" s="44" t="str">
        <f t="shared" si="34"/>
        <v xml:space="preserve"> </v>
      </c>
      <c r="AP126" s="44" t="str">
        <f t="shared" si="35"/>
        <v xml:space="preserve"> </v>
      </c>
      <c r="AQ126" s="44" t="str">
        <f t="shared" si="36"/>
        <v xml:space="preserve"> </v>
      </c>
      <c r="AR126" s="10" t="str">
        <f t="shared" si="37"/>
        <v xml:space="preserve"> </v>
      </c>
      <c r="AS126" s="44">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4" t="str">
        <f t="shared" si="20"/>
        <v/>
      </c>
      <c r="Q127" s="2" t="str">
        <f>IF(ISNA(VLOOKUP(P127,Lookup!$B$7:$C$160,2,0)),"",VLOOKUP(P127,Lookup!$B$7:$C$160,2,0))</f>
        <v/>
      </c>
      <c r="R127" s="44" t="str">
        <f t="shared" si="21"/>
        <v/>
      </c>
      <c r="AB127" s="9" t="str">
        <f t="shared" si="22"/>
        <v xml:space="preserve"> </v>
      </c>
      <c r="AC127" s="9" t="str">
        <f t="shared" si="23"/>
        <v xml:space="preserve"> </v>
      </c>
      <c r="AD127" s="9" t="str">
        <f t="shared" si="24"/>
        <v xml:space="preserve"> </v>
      </c>
      <c r="AE127" s="9" t="str">
        <f t="shared" si="25"/>
        <v xml:space="preserve"> </v>
      </c>
      <c r="AF127" s="9" t="str">
        <f t="shared" si="26"/>
        <v xml:space="preserve"> </v>
      </c>
      <c r="AG127" s="9" t="str">
        <f t="shared" si="27"/>
        <v xml:space="preserve"> </v>
      </c>
      <c r="AH127" s="9" t="str">
        <f t="shared" si="28"/>
        <v xml:space="preserve"> </v>
      </c>
      <c r="AI127" s="9" t="str">
        <f t="shared" si="29"/>
        <v xml:space="preserve"> </v>
      </c>
      <c r="AJ127" s="9" t="str">
        <f t="shared" si="30"/>
        <v xml:space="preserve"> </v>
      </c>
      <c r="AK127" s="9" t="str">
        <f t="shared" si="31"/>
        <v xml:space="preserve"> </v>
      </c>
      <c r="AL127" s="9" t="str">
        <f t="shared" si="32"/>
        <v xml:space="preserve"> </v>
      </c>
      <c r="AN127" s="44" t="str">
        <f t="shared" si="33"/>
        <v xml:space="preserve"> </v>
      </c>
      <c r="AO127" s="44" t="str">
        <f t="shared" si="34"/>
        <v xml:space="preserve"> </v>
      </c>
      <c r="AP127" s="44" t="str">
        <f t="shared" si="35"/>
        <v xml:space="preserve"> </v>
      </c>
      <c r="AQ127" s="44" t="str">
        <f t="shared" si="36"/>
        <v xml:space="preserve"> </v>
      </c>
      <c r="AR127" s="10" t="str">
        <f t="shared" si="37"/>
        <v xml:space="preserve"> </v>
      </c>
      <c r="AS127" s="44">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4" t="str">
        <f t="shared" si="20"/>
        <v/>
      </c>
      <c r="Q128" s="2" t="str">
        <f>IF(ISNA(VLOOKUP(P128,Lookup!$B$7:$C$160,2,0)),"",VLOOKUP(P128,Lookup!$B$7:$C$160,2,0))</f>
        <v/>
      </c>
      <c r="R128" s="44" t="str">
        <f t="shared" si="21"/>
        <v/>
      </c>
      <c r="AB128" s="9" t="str">
        <f t="shared" si="22"/>
        <v xml:space="preserve"> </v>
      </c>
      <c r="AC128" s="9" t="str">
        <f t="shared" si="23"/>
        <v xml:space="preserve"> </v>
      </c>
      <c r="AD128" s="9" t="str">
        <f t="shared" si="24"/>
        <v xml:space="preserve"> </v>
      </c>
      <c r="AE128" s="9" t="str">
        <f t="shared" si="25"/>
        <v xml:space="preserve"> </v>
      </c>
      <c r="AF128" s="9" t="str">
        <f t="shared" si="26"/>
        <v xml:space="preserve"> </v>
      </c>
      <c r="AG128" s="9" t="str">
        <f t="shared" si="27"/>
        <v xml:space="preserve"> </v>
      </c>
      <c r="AH128" s="9" t="str">
        <f t="shared" si="28"/>
        <v xml:space="preserve"> </v>
      </c>
      <c r="AI128" s="9" t="str">
        <f t="shared" si="29"/>
        <v xml:space="preserve"> </v>
      </c>
      <c r="AJ128" s="9" t="str">
        <f t="shared" si="30"/>
        <v xml:space="preserve"> </v>
      </c>
      <c r="AK128" s="9" t="str">
        <f t="shared" si="31"/>
        <v xml:space="preserve"> </v>
      </c>
      <c r="AL128" s="9" t="str">
        <f t="shared" si="32"/>
        <v xml:space="preserve"> </v>
      </c>
      <c r="AN128" s="44" t="str">
        <f t="shared" si="33"/>
        <v xml:space="preserve"> </v>
      </c>
      <c r="AO128" s="44" t="str">
        <f t="shared" si="34"/>
        <v xml:space="preserve"> </v>
      </c>
      <c r="AP128" s="44" t="str">
        <f t="shared" si="35"/>
        <v xml:space="preserve"> </v>
      </c>
      <c r="AQ128" s="44" t="str">
        <f t="shared" si="36"/>
        <v xml:space="preserve"> </v>
      </c>
      <c r="AR128" s="10" t="str">
        <f t="shared" si="37"/>
        <v xml:space="preserve"> </v>
      </c>
      <c r="AS128" s="44">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4" t="str">
        <f t="shared" si="20"/>
        <v/>
      </c>
      <c r="Q129" s="2" t="str">
        <f>IF(ISNA(VLOOKUP(P129,Lookup!$B$7:$C$160,2,0)),"",VLOOKUP(P129,Lookup!$B$7:$C$160,2,0))</f>
        <v/>
      </c>
      <c r="R129" s="44" t="str">
        <f t="shared" si="21"/>
        <v/>
      </c>
      <c r="AB129" s="9" t="str">
        <f t="shared" si="22"/>
        <v xml:space="preserve"> </v>
      </c>
      <c r="AC129" s="9" t="str">
        <f t="shared" si="23"/>
        <v xml:space="preserve"> </v>
      </c>
      <c r="AD129" s="9" t="str">
        <f t="shared" si="24"/>
        <v xml:space="preserve"> </v>
      </c>
      <c r="AE129" s="9" t="str">
        <f t="shared" si="25"/>
        <v xml:space="preserve"> </v>
      </c>
      <c r="AF129" s="9" t="str">
        <f t="shared" si="26"/>
        <v xml:space="preserve"> </v>
      </c>
      <c r="AG129" s="9" t="str">
        <f t="shared" si="27"/>
        <v xml:space="preserve"> </v>
      </c>
      <c r="AH129" s="9" t="str">
        <f t="shared" si="28"/>
        <v xml:space="preserve"> </v>
      </c>
      <c r="AI129" s="9" t="str">
        <f t="shared" si="29"/>
        <v xml:space="preserve"> </v>
      </c>
      <c r="AJ129" s="9" t="str">
        <f t="shared" si="30"/>
        <v xml:space="preserve"> </v>
      </c>
      <c r="AK129" s="9" t="str">
        <f t="shared" si="31"/>
        <v xml:space="preserve"> </v>
      </c>
      <c r="AL129" s="9" t="str">
        <f t="shared" si="32"/>
        <v xml:space="preserve"> </v>
      </c>
      <c r="AN129" s="44" t="str">
        <f t="shared" si="33"/>
        <v xml:space="preserve"> </v>
      </c>
      <c r="AO129" s="44" t="str">
        <f t="shared" si="34"/>
        <v xml:space="preserve"> </v>
      </c>
      <c r="AP129" s="44" t="str">
        <f t="shared" si="35"/>
        <v xml:space="preserve"> </v>
      </c>
      <c r="AQ129" s="44" t="str">
        <f t="shared" si="36"/>
        <v xml:space="preserve"> </v>
      </c>
      <c r="AR129" s="10" t="str">
        <f t="shared" si="37"/>
        <v xml:space="preserve"> </v>
      </c>
      <c r="AS129" s="44">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4" t="str">
        <f t="shared" si="20"/>
        <v/>
      </c>
      <c r="Q130" s="2" t="str">
        <f>IF(ISNA(VLOOKUP(P130,Lookup!$B$7:$C$160,2,0)),"",VLOOKUP(P130,Lookup!$B$7:$C$160,2,0))</f>
        <v/>
      </c>
      <c r="R130" s="44" t="str">
        <f t="shared" si="21"/>
        <v/>
      </c>
      <c r="AB130" s="9" t="str">
        <f t="shared" si="22"/>
        <v xml:space="preserve"> </v>
      </c>
      <c r="AC130" s="9" t="str">
        <f t="shared" si="23"/>
        <v xml:space="preserve"> </v>
      </c>
      <c r="AD130" s="9" t="str">
        <f t="shared" si="24"/>
        <v xml:space="preserve"> </v>
      </c>
      <c r="AE130" s="9" t="str">
        <f t="shared" si="25"/>
        <v xml:space="preserve"> </v>
      </c>
      <c r="AF130" s="9" t="str">
        <f t="shared" si="26"/>
        <v xml:space="preserve"> </v>
      </c>
      <c r="AG130" s="9" t="str">
        <f t="shared" si="27"/>
        <v xml:space="preserve"> </v>
      </c>
      <c r="AH130" s="9" t="str">
        <f t="shared" si="28"/>
        <v xml:space="preserve"> </v>
      </c>
      <c r="AI130" s="9" t="str">
        <f t="shared" si="29"/>
        <v xml:space="preserve"> </v>
      </c>
      <c r="AJ130" s="9" t="str">
        <f t="shared" si="30"/>
        <v xml:space="preserve"> </v>
      </c>
      <c r="AK130" s="9" t="str">
        <f t="shared" si="31"/>
        <v xml:space="preserve"> </v>
      </c>
      <c r="AL130" s="9" t="str">
        <f t="shared" si="32"/>
        <v xml:space="preserve"> </v>
      </c>
      <c r="AN130" s="44" t="str">
        <f t="shared" si="33"/>
        <v xml:space="preserve"> </v>
      </c>
      <c r="AO130" s="44" t="str">
        <f t="shared" si="34"/>
        <v xml:space="preserve"> </v>
      </c>
      <c r="AP130" s="44" t="str">
        <f t="shared" si="35"/>
        <v xml:space="preserve"> </v>
      </c>
      <c r="AQ130" s="44" t="str">
        <f t="shared" si="36"/>
        <v xml:space="preserve"> </v>
      </c>
      <c r="AR130" s="10" t="str">
        <f t="shared" si="37"/>
        <v xml:space="preserve"> </v>
      </c>
      <c r="AS130" s="44">
        <f t="shared" si="38"/>
        <v>0</v>
      </c>
    </row>
    <row r="131" spans="2:45">
      <c r="B131" s="8">
        <v>37012</v>
      </c>
      <c r="C131" s="2">
        <f t="shared" si="39"/>
        <v>121</v>
      </c>
      <c r="K131" s="2" t="str">
        <f>Magnetic!X131</f>
        <v/>
      </c>
      <c r="L131" s="2" t="str">
        <f>IF(ISNA(VLOOKUP(K131,Lookup!$F$7:$G$38,2,0)),"",VLOOKUP(K131,Lookup!$F$7:$G$38,2,0))</f>
        <v/>
      </c>
      <c r="N131" s="2" t="str">
        <f>IF(ISNA(VLOOKUP(M131,Lookup!$B$7:$C$160,2,0)),"",VLOOKUP(M131,Lookup!$B$7:$C$160,2,0))</f>
        <v/>
      </c>
      <c r="O131" s="44" t="str">
        <f t="shared" si="20"/>
        <v/>
      </c>
      <c r="Q131" s="2" t="str">
        <f>IF(ISNA(VLOOKUP(P131,Lookup!$B$7:$C$160,2,0)),"",VLOOKUP(P131,Lookup!$B$7:$C$160,2,0))</f>
        <v/>
      </c>
      <c r="R131" s="44" t="str">
        <f t="shared" si="21"/>
        <v/>
      </c>
      <c r="AB131" s="9" t="str">
        <f t="shared" si="22"/>
        <v xml:space="preserve"> </v>
      </c>
      <c r="AC131" s="9" t="str">
        <f t="shared" si="23"/>
        <v xml:space="preserve"> </v>
      </c>
      <c r="AD131" s="9" t="str">
        <f t="shared" si="24"/>
        <v xml:space="preserve"> </v>
      </c>
      <c r="AE131" s="9" t="str">
        <f t="shared" si="25"/>
        <v xml:space="preserve"> </v>
      </c>
      <c r="AF131" s="9" t="str">
        <f t="shared" si="26"/>
        <v xml:space="preserve"> </v>
      </c>
      <c r="AG131" s="9" t="str">
        <f t="shared" si="27"/>
        <v xml:space="preserve"> </v>
      </c>
      <c r="AH131" s="9" t="str">
        <f t="shared" si="28"/>
        <v xml:space="preserve"> </v>
      </c>
      <c r="AI131" s="9" t="str">
        <f t="shared" si="29"/>
        <v xml:space="preserve"> </v>
      </c>
      <c r="AJ131" s="9" t="str">
        <f t="shared" si="30"/>
        <v xml:space="preserve"> </v>
      </c>
      <c r="AK131" s="9" t="str">
        <f t="shared" si="31"/>
        <v xml:space="preserve"> </v>
      </c>
      <c r="AL131" s="9" t="str">
        <f t="shared" si="32"/>
        <v xml:space="preserve"> </v>
      </c>
      <c r="AN131" s="44" t="str">
        <f t="shared" si="33"/>
        <v xml:space="preserve"> </v>
      </c>
      <c r="AO131" s="44" t="str">
        <f t="shared" si="34"/>
        <v xml:space="preserve"> </v>
      </c>
      <c r="AP131" s="44" t="str">
        <f t="shared" si="35"/>
        <v xml:space="preserve"> </v>
      </c>
      <c r="AQ131" s="44" t="str">
        <f t="shared" si="36"/>
        <v xml:space="preserve"> </v>
      </c>
      <c r="AR131" s="10" t="str">
        <f t="shared" si="37"/>
        <v xml:space="preserve"> </v>
      </c>
      <c r="AS131" s="44">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4" t="str">
        <f t="shared" si="20"/>
        <v/>
      </c>
      <c r="Q132" s="2" t="str">
        <f>IF(ISNA(VLOOKUP(P132,Lookup!$B$7:$C$160,2,0)),"",VLOOKUP(P132,Lookup!$B$7:$C$160,2,0))</f>
        <v/>
      </c>
      <c r="R132" s="44" t="str">
        <f t="shared" si="21"/>
        <v/>
      </c>
      <c r="AB132" s="9" t="str">
        <f t="shared" si="22"/>
        <v xml:space="preserve"> </v>
      </c>
      <c r="AC132" s="9" t="str">
        <f t="shared" si="23"/>
        <v xml:space="preserve"> </v>
      </c>
      <c r="AD132" s="9" t="str">
        <f t="shared" si="24"/>
        <v xml:space="preserve"> </v>
      </c>
      <c r="AE132" s="9" t="str">
        <f t="shared" si="25"/>
        <v xml:space="preserve"> </v>
      </c>
      <c r="AF132" s="9" t="str">
        <f t="shared" si="26"/>
        <v xml:space="preserve"> </v>
      </c>
      <c r="AG132" s="9" t="str">
        <f t="shared" si="27"/>
        <v xml:space="preserve"> </v>
      </c>
      <c r="AH132" s="9" t="str">
        <f t="shared" si="28"/>
        <v xml:space="preserve"> </v>
      </c>
      <c r="AI132" s="9" t="str">
        <f t="shared" si="29"/>
        <v xml:space="preserve"> </v>
      </c>
      <c r="AJ132" s="9" t="str">
        <f t="shared" si="30"/>
        <v xml:space="preserve"> </v>
      </c>
      <c r="AK132" s="9" t="str">
        <f t="shared" si="31"/>
        <v xml:space="preserve"> </v>
      </c>
      <c r="AL132" s="9" t="str">
        <f t="shared" si="32"/>
        <v xml:space="preserve"> </v>
      </c>
      <c r="AN132" s="44" t="str">
        <f t="shared" si="33"/>
        <v xml:space="preserve"> </v>
      </c>
      <c r="AO132" s="44" t="str">
        <f t="shared" si="34"/>
        <v xml:space="preserve"> </v>
      </c>
      <c r="AP132" s="44" t="str">
        <f t="shared" si="35"/>
        <v xml:space="preserve"> </v>
      </c>
      <c r="AQ132" s="44" t="str">
        <f t="shared" si="36"/>
        <v xml:space="preserve"> </v>
      </c>
      <c r="AR132" s="10" t="str">
        <f t="shared" si="37"/>
        <v xml:space="preserve"> </v>
      </c>
      <c r="AS132" s="44">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4" t="str">
        <f t="shared" si="20"/>
        <v/>
      </c>
      <c r="Q133" s="2" t="str">
        <f>IF(ISNA(VLOOKUP(P133,Lookup!$B$7:$C$160,2,0)),"",VLOOKUP(P133,Lookup!$B$7:$C$160,2,0))</f>
        <v/>
      </c>
      <c r="R133" s="44" t="str">
        <f t="shared" si="21"/>
        <v/>
      </c>
      <c r="AB133" s="9" t="str">
        <f t="shared" si="22"/>
        <v xml:space="preserve"> </v>
      </c>
      <c r="AC133" s="9" t="str">
        <f t="shared" si="23"/>
        <v xml:space="preserve"> </v>
      </c>
      <c r="AD133" s="9" t="str">
        <f t="shared" si="24"/>
        <v xml:space="preserve"> </v>
      </c>
      <c r="AE133" s="9" t="str">
        <f t="shared" si="25"/>
        <v xml:space="preserve"> </v>
      </c>
      <c r="AF133" s="9" t="str">
        <f t="shared" si="26"/>
        <v xml:space="preserve"> </v>
      </c>
      <c r="AG133" s="9" t="str">
        <f t="shared" si="27"/>
        <v xml:space="preserve"> </v>
      </c>
      <c r="AH133" s="9" t="str">
        <f t="shared" si="28"/>
        <v xml:space="preserve"> </v>
      </c>
      <c r="AI133" s="9" t="str">
        <f t="shared" si="29"/>
        <v xml:space="preserve"> </v>
      </c>
      <c r="AJ133" s="9" t="str">
        <f t="shared" si="30"/>
        <v xml:space="preserve"> </v>
      </c>
      <c r="AK133" s="9" t="str">
        <f t="shared" si="31"/>
        <v xml:space="preserve"> </v>
      </c>
      <c r="AL133" s="9" t="str">
        <f t="shared" si="32"/>
        <v xml:space="preserve"> </v>
      </c>
      <c r="AN133" s="44" t="str">
        <f t="shared" si="33"/>
        <v xml:space="preserve"> </v>
      </c>
      <c r="AO133" s="44" t="str">
        <f t="shared" si="34"/>
        <v xml:space="preserve"> </v>
      </c>
      <c r="AP133" s="44" t="str">
        <f t="shared" si="35"/>
        <v xml:space="preserve"> </v>
      </c>
      <c r="AQ133" s="44" t="str">
        <f t="shared" si="36"/>
        <v xml:space="preserve"> </v>
      </c>
      <c r="AR133" s="10" t="str">
        <f t="shared" si="37"/>
        <v xml:space="preserve"> </v>
      </c>
      <c r="AS133" s="44">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4" t="str">
        <f t="shared" si="20"/>
        <v/>
      </c>
      <c r="Q134" s="2" t="str">
        <f>IF(ISNA(VLOOKUP(P134,Lookup!$B$7:$C$160,2,0)),"",VLOOKUP(P134,Lookup!$B$7:$C$160,2,0))</f>
        <v/>
      </c>
      <c r="R134" s="44" t="str">
        <f t="shared" si="21"/>
        <v/>
      </c>
      <c r="AB134" s="9" t="str">
        <f t="shared" si="22"/>
        <v xml:space="preserve"> </v>
      </c>
      <c r="AC134" s="9" t="str">
        <f t="shared" si="23"/>
        <v xml:space="preserve"> </v>
      </c>
      <c r="AD134" s="9" t="str">
        <f t="shared" si="24"/>
        <v xml:space="preserve"> </v>
      </c>
      <c r="AE134" s="9" t="str">
        <f t="shared" si="25"/>
        <v xml:space="preserve"> </v>
      </c>
      <c r="AF134" s="9" t="str">
        <f t="shared" si="26"/>
        <v xml:space="preserve"> </v>
      </c>
      <c r="AG134" s="9" t="str">
        <f t="shared" si="27"/>
        <v xml:space="preserve"> </v>
      </c>
      <c r="AH134" s="9" t="str">
        <f t="shared" si="28"/>
        <v xml:space="preserve"> </v>
      </c>
      <c r="AI134" s="9" t="str">
        <f t="shared" si="29"/>
        <v xml:space="preserve"> </v>
      </c>
      <c r="AJ134" s="9" t="str">
        <f t="shared" si="30"/>
        <v xml:space="preserve"> </v>
      </c>
      <c r="AK134" s="9" t="str">
        <f t="shared" si="31"/>
        <v xml:space="preserve"> </v>
      </c>
      <c r="AL134" s="9" t="str">
        <f t="shared" si="32"/>
        <v xml:space="preserve"> </v>
      </c>
      <c r="AN134" s="44" t="str">
        <f t="shared" si="33"/>
        <v xml:space="preserve"> </v>
      </c>
      <c r="AO134" s="44" t="str">
        <f t="shared" si="34"/>
        <v xml:space="preserve"> </v>
      </c>
      <c r="AP134" s="44" t="str">
        <f t="shared" si="35"/>
        <v xml:space="preserve"> </v>
      </c>
      <c r="AQ134" s="44" t="str">
        <f t="shared" si="36"/>
        <v xml:space="preserve"> </v>
      </c>
      <c r="AR134" s="10" t="str">
        <f t="shared" si="37"/>
        <v xml:space="preserve"> </v>
      </c>
      <c r="AS134" s="44">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4" t="str">
        <f t="shared" si="20"/>
        <v/>
      </c>
      <c r="Q135" s="2" t="str">
        <f>IF(ISNA(VLOOKUP(P135,Lookup!$B$7:$C$160,2,0)),"",VLOOKUP(P135,Lookup!$B$7:$C$160,2,0))</f>
        <v/>
      </c>
      <c r="R135" s="44" t="str">
        <f t="shared" si="21"/>
        <v/>
      </c>
      <c r="AB135" s="9" t="str">
        <f t="shared" si="22"/>
        <v xml:space="preserve"> </v>
      </c>
      <c r="AC135" s="9" t="str">
        <f t="shared" si="23"/>
        <v xml:space="preserve"> </v>
      </c>
      <c r="AD135" s="9" t="str">
        <f t="shared" si="24"/>
        <v xml:space="preserve"> </v>
      </c>
      <c r="AE135" s="9" t="str">
        <f t="shared" si="25"/>
        <v xml:space="preserve"> </v>
      </c>
      <c r="AF135" s="9" t="str">
        <f t="shared" si="26"/>
        <v xml:space="preserve"> </v>
      </c>
      <c r="AG135" s="9" t="str">
        <f t="shared" si="27"/>
        <v xml:space="preserve"> </v>
      </c>
      <c r="AH135" s="9" t="str">
        <f t="shared" si="28"/>
        <v xml:space="preserve"> </v>
      </c>
      <c r="AI135" s="9" t="str">
        <f t="shared" si="29"/>
        <v xml:space="preserve"> </v>
      </c>
      <c r="AJ135" s="9" t="str">
        <f t="shared" si="30"/>
        <v xml:space="preserve"> </v>
      </c>
      <c r="AK135" s="9" t="str">
        <f t="shared" si="31"/>
        <v xml:space="preserve"> </v>
      </c>
      <c r="AL135" s="9" t="str">
        <f t="shared" si="32"/>
        <v xml:space="preserve"> </v>
      </c>
      <c r="AN135" s="44" t="str">
        <f t="shared" si="33"/>
        <v xml:space="preserve"> </v>
      </c>
      <c r="AO135" s="44" t="str">
        <f t="shared" si="34"/>
        <v xml:space="preserve"> </v>
      </c>
      <c r="AP135" s="44" t="str">
        <f t="shared" si="35"/>
        <v xml:space="preserve"> </v>
      </c>
      <c r="AQ135" s="44" t="str">
        <f t="shared" si="36"/>
        <v xml:space="preserve"> </v>
      </c>
      <c r="AR135" s="10" t="str">
        <f t="shared" si="37"/>
        <v xml:space="preserve"> </v>
      </c>
      <c r="AS135" s="44">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4" t="str">
        <f t="shared" si="20"/>
        <v/>
      </c>
      <c r="Q136" s="2" t="str">
        <f>IF(ISNA(VLOOKUP(P136,Lookup!$B$7:$C$160,2,0)),"",VLOOKUP(P136,Lookup!$B$7:$C$160,2,0))</f>
        <v/>
      </c>
      <c r="R136" s="44" t="str">
        <f t="shared" si="21"/>
        <v/>
      </c>
      <c r="AB136" s="9" t="str">
        <f t="shared" si="22"/>
        <v xml:space="preserve"> </v>
      </c>
      <c r="AC136" s="9" t="str">
        <f t="shared" si="23"/>
        <v xml:space="preserve"> </v>
      </c>
      <c r="AD136" s="9" t="str">
        <f t="shared" si="24"/>
        <v xml:space="preserve"> </v>
      </c>
      <c r="AE136" s="9" t="str">
        <f t="shared" si="25"/>
        <v xml:space="preserve"> </v>
      </c>
      <c r="AF136" s="9" t="str">
        <f t="shared" si="26"/>
        <v xml:space="preserve"> </v>
      </c>
      <c r="AG136" s="9" t="str">
        <f t="shared" si="27"/>
        <v xml:space="preserve"> </v>
      </c>
      <c r="AH136" s="9" t="str">
        <f t="shared" si="28"/>
        <v xml:space="preserve"> </v>
      </c>
      <c r="AI136" s="9" t="str">
        <f t="shared" si="29"/>
        <v xml:space="preserve"> </v>
      </c>
      <c r="AJ136" s="9" t="str">
        <f t="shared" si="30"/>
        <v xml:space="preserve"> </v>
      </c>
      <c r="AK136" s="9" t="str">
        <f t="shared" si="31"/>
        <v xml:space="preserve"> </v>
      </c>
      <c r="AL136" s="9" t="str">
        <f t="shared" si="32"/>
        <v xml:space="preserve"> </v>
      </c>
      <c r="AN136" s="44" t="str">
        <f t="shared" si="33"/>
        <v xml:space="preserve"> </v>
      </c>
      <c r="AO136" s="44" t="str">
        <f t="shared" si="34"/>
        <v xml:space="preserve"> </v>
      </c>
      <c r="AP136" s="44" t="str">
        <f t="shared" si="35"/>
        <v xml:space="preserve"> </v>
      </c>
      <c r="AQ136" s="44" t="str">
        <f t="shared" si="36"/>
        <v xml:space="preserve"> </v>
      </c>
      <c r="AR136" s="10" t="str">
        <f t="shared" si="37"/>
        <v xml:space="preserve"> </v>
      </c>
      <c r="AS136" s="44">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4" t="str">
        <f t="shared" si="20"/>
        <v/>
      </c>
      <c r="Q137" s="2" t="str">
        <f>IF(ISNA(VLOOKUP(P137,Lookup!$B$7:$C$160,2,0)),"",VLOOKUP(P137,Lookup!$B$7:$C$160,2,0))</f>
        <v/>
      </c>
      <c r="R137" s="44" t="str">
        <f t="shared" si="21"/>
        <v/>
      </c>
      <c r="AB137" s="9" t="str">
        <f t="shared" si="22"/>
        <v xml:space="preserve"> </v>
      </c>
      <c r="AC137" s="9" t="str">
        <f t="shared" si="23"/>
        <v xml:space="preserve"> </v>
      </c>
      <c r="AD137" s="9" t="str">
        <f t="shared" si="24"/>
        <v xml:space="preserve"> </v>
      </c>
      <c r="AE137" s="9" t="str">
        <f t="shared" si="25"/>
        <v xml:space="preserve"> </v>
      </c>
      <c r="AF137" s="9" t="str">
        <f t="shared" si="26"/>
        <v xml:space="preserve"> </v>
      </c>
      <c r="AG137" s="9" t="str">
        <f t="shared" si="27"/>
        <v xml:space="preserve"> </v>
      </c>
      <c r="AH137" s="9" t="str">
        <f t="shared" si="28"/>
        <v xml:space="preserve"> </v>
      </c>
      <c r="AI137" s="9" t="str">
        <f t="shared" si="29"/>
        <v xml:space="preserve"> </v>
      </c>
      <c r="AJ137" s="9" t="str">
        <f t="shared" si="30"/>
        <v xml:space="preserve"> </v>
      </c>
      <c r="AK137" s="9" t="str">
        <f t="shared" si="31"/>
        <v xml:space="preserve"> </v>
      </c>
      <c r="AL137" s="9" t="str">
        <f t="shared" si="32"/>
        <v xml:space="preserve"> </v>
      </c>
      <c r="AN137" s="44" t="str">
        <f t="shared" si="33"/>
        <v xml:space="preserve"> </v>
      </c>
      <c r="AO137" s="44" t="str">
        <f t="shared" si="34"/>
        <v xml:space="preserve"> </v>
      </c>
      <c r="AP137" s="44" t="str">
        <f t="shared" si="35"/>
        <v xml:space="preserve"> </v>
      </c>
      <c r="AQ137" s="44" t="str">
        <f t="shared" si="36"/>
        <v xml:space="preserve"> </v>
      </c>
      <c r="AR137" s="10" t="str">
        <f t="shared" si="37"/>
        <v xml:space="preserve"> </v>
      </c>
      <c r="AS137" s="44">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4" t="str">
        <f t="shared" si="20"/>
        <v/>
      </c>
      <c r="Q138" s="2" t="str">
        <f>IF(ISNA(VLOOKUP(P138,Lookup!$B$7:$C$160,2,0)),"",VLOOKUP(P138,Lookup!$B$7:$C$160,2,0))</f>
        <v/>
      </c>
      <c r="R138" s="44" t="str">
        <f t="shared" si="21"/>
        <v/>
      </c>
      <c r="AB138" s="9" t="str">
        <f t="shared" si="22"/>
        <v xml:space="preserve"> </v>
      </c>
      <c r="AC138" s="9" t="str">
        <f t="shared" si="23"/>
        <v xml:space="preserve"> </v>
      </c>
      <c r="AD138" s="9" t="str">
        <f t="shared" si="24"/>
        <v xml:space="preserve"> </v>
      </c>
      <c r="AE138" s="9" t="str">
        <f t="shared" si="25"/>
        <v xml:space="preserve"> </v>
      </c>
      <c r="AF138" s="9" t="str">
        <f t="shared" si="26"/>
        <v xml:space="preserve"> </v>
      </c>
      <c r="AG138" s="9" t="str">
        <f t="shared" si="27"/>
        <v xml:space="preserve"> </v>
      </c>
      <c r="AH138" s="9" t="str">
        <f t="shared" si="28"/>
        <v xml:space="preserve"> </v>
      </c>
      <c r="AI138" s="9" t="str">
        <f t="shared" si="29"/>
        <v xml:space="preserve"> </v>
      </c>
      <c r="AJ138" s="9" t="str">
        <f t="shared" si="30"/>
        <v xml:space="preserve"> </v>
      </c>
      <c r="AK138" s="9" t="str">
        <f t="shared" si="31"/>
        <v xml:space="preserve"> </v>
      </c>
      <c r="AL138" s="9" t="str">
        <f t="shared" si="32"/>
        <v xml:space="preserve"> </v>
      </c>
      <c r="AN138" s="44" t="str">
        <f t="shared" si="33"/>
        <v xml:space="preserve"> </v>
      </c>
      <c r="AO138" s="44" t="str">
        <f t="shared" si="34"/>
        <v xml:space="preserve"> </v>
      </c>
      <c r="AP138" s="44" t="str">
        <f t="shared" si="35"/>
        <v xml:space="preserve"> </v>
      </c>
      <c r="AQ138" s="44" t="str">
        <f t="shared" si="36"/>
        <v xml:space="preserve"> </v>
      </c>
      <c r="AR138" s="10" t="str">
        <f t="shared" si="37"/>
        <v xml:space="preserve"> </v>
      </c>
      <c r="AS138" s="44">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4" t="str">
        <f t="shared" si="20"/>
        <v/>
      </c>
      <c r="Q139" s="2" t="str">
        <f>IF(ISNA(VLOOKUP(P139,Lookup!$B$7:$C$160,2,0)),"",VLOOKUP(P139,Lookup!$B$7:$C$160,2,0))</f>
        <v/>
      </c>
      <c r="R139" s="44" t="str">
        <f t="shared" si="21"/>
        <v/>
      </c>
      <c r="AB139" s="9" t="str">
        <f t="shared" si="22"/>
        <v xml:space="preserve"> </v>
      </c>
      <c r="AC139" s="9" t="str">
        <f t="shared" si="23"/>
        <v xml:space="preserve"> </v>
      </c>
      <c r="AD139" s="9" t="str">
        <f t="shared" si="24"/>
        <v xml:space="preserve"> </v>
      </c>
      <c r="AE139" s="9" t="str">
        <f t="shared" si="25"/>
        <v xml:space="preserve"> </v>
      </c>
      <c r="AF139" s="9" t="str">
        <f t="shared" si="26"/>
        <v xml:space="preserve"> </v>
      </c>
      <c r="AG139" s="9" t="str">
        <f t="shared" si="27"/>
        <v xml:space="preserve"> </v>
      </c>
      <c r="AH139" s="9" t="str">
        <f t="shared" si="28"/>
        <v xml:space="preserve"> </v>
      </c>
      <c r="AI139" s="9" t="str">
        <f t="shared" si="29"/>
        <v xml:space="preserve"> </v>
      </c>
      <c r="AJ139" s="9" t="str">
        <f t="shared" si="30"/>
        <v xml:space="preserve"> </v>
      </c>
      <c r="AK139" s="9" t="str">
        <f t="shared" si="31"/>
        <v xml:space="preserve"> </v>
      </c>
      <c r="AL139" s="9" t="str">
        <f t="shared" si="32"/>
        <v xml:space="preserve"> </v>
      </c>
      <c r="AN139" s="44" t="str">
        <f t="shared" si="33"/>
        <v xml:space="preserve"> </v>
      </c>
      <c r="AO139" s="44" t="str">
        <f t="shared" si="34"/>
        <v xml:space="preserve"> </v>
      </c>
      <c r="AP139" s="44" t="str">
        <f t="shared" si="35"/>
        <v xml:space="preserve"> </v>
      </c>
      <c r="AQ139" s="44" t="str">
        <f t="shared" si="36"/>
        <v xml:space="preserve"> </v>
      </c>
      <c r="AR139" s="10" t="str">
        <f t="shared" si="37"/>
        <v xml:space="preserve"> </v>
      </c>
      <c r="AS139" s="44">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4" t="str">
        <f t="shared" ref="O140:O203" si="40">N140</f>
        <v/>
      </c>
      <c r="Q140" s="2" t="str">
        <f>IF(ISNA(VLOOKUP(P140,Lookup!$B$7:$C$160,2,0)),"",VLOOKUP(P140,Lookup!$B$7:$C$160,2,0))</f>
        <v/>
      </c>
      <c r="R140" s="44" t="str">
        <f t="shared" ref="R140:R203" si="41">Q140</f>
        <v/>
      </c>
      <c r="AB140" s="9" t="str">
        <f t="shared" ref="AB140:AB203" si="42">IF($Q140=0,1," ")</f>
        <v xml:space="preserve"> </v>
      </c>
      <c r="AC140" s="9" t="str">
        <f t="shared" ref="AC140:AC203" si="43">IF($Q140=2,1," ")</f>
        <v xml:space="preserve"> </v>
      </c>
      <c r="AD140" s="9" t="str">
        <f t="shared" ref="AD140:AD203" si="44">IF($Q140=4,1," ")</f>
        <v xml:space="preserve"> </v>
      </c>
      <c r="AE140" s="9" t="str">
        <f t="shared" ref="AE140:AE203" si="45">IF($Q140=5,1," ")</f>
        <v xml:space="preserve"> </v>
      </c>
      <c r="AF140" s="9" t="str">
        <f t="shared" ref="AF140:AF203" si="46">IF($Q140=6,1," ")</f>
        <v xml:space="preserve"> </v>
      </c>
      <c r="AG140" s="9" t="str">
        <f t="shared" ref="AG140:AG203" si="47">IF($Q140=7,1," ")</f>
        <v xml:space="preserve"> </v>
      </c>
      <c r="AH140" s="9" t="str">
        <f t="shared" ref="AH140:AH203" si="48">IF($Q140=8,1," ")</f>
        <v xml:space="preserve"> </v>
      </c>
      <c r="AI140" s="9" t="str">
        <f t="shared" ref="AI140:AI203" si="49">IF($Q140=9,1," ")</f>
        <v xml:space="preserve"> </v>
      </c>
      <c r="AJ140" s="9" t="str">
        <f t="shared" ref="AJ140:AJ203" si="50">IF($Q140=10,1," ")</f>
        <v xml:space="preserve"> </v>
      </c>
      <c r="AK140" s="9" t="str">
        <f t="shared" ref="AK140:AK203" si="51">IF($Q140=11,1," ")</f>
        <v xml:space="preserve"> </v>
      </c>
      <c r="AL140" s="9"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10" t="str">
        <f t="shared" ref="AR140:AR203" si="57">IF($K140=-99,1," ")</f>
        <v xml:space="preserve"> </v>
      </c>
      <c r="AS140" s="44">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4" t="str">
        <f t="shared" si="40"/>
        <v/>
      </c>
      <c r="Q141" s="2" t="str">
        <f>IF(ISNA(VLOOKUP(P141,Lookup!$B$7:$C$160,2,0)),"",VLOOKUP(P141,Lookup!$B$7:$C$160,2,0))</f>
        <v/>
      </c>
      <c r="R141" s="44" t="str">
        <f t="shared" si="41"/>
        <v/>
      </c>
      <c r="AB141" s="9" t="str">
        <f t="shared" si="42"/>
        <v xml:space="preserve"> </v>
      </c>
      <c r="AC141" s="9" t="str">
        <f t="shared" si="43"/>
        <v xml:space="preserve"> </v>
      </c>
      <c r="AD141" s="9" t="str">
        <f t="shared" si="44"/>
        <v xml:space="preserve"> </v>
      </c>
      <c r="AE141" s="9" t="str">
        <f t="shared" si="45"/>
        <v xml:space="preserve"> </v>
      </c>
      <c r="AF141" s="9" t="str">
        <f t="shared" si="46"/>
        <v xml:space="preserve"> </v>
      </c>
      <c r="AG141" s="9" t="str">
        <f t="shared" si="47"/>
        <v xml:space="preserve"> </v>
      </c>
      <c r="AH141" s="9" t="str">
        <f t="shared" si="48"/>
        <v xml:space="preserve"> </v>
      </c>
      <c r="AI141" s="9" t="str">
        <f t="shared" si="49"/>
        <v xml:space="preserve"> </v>
      </c>
      <c r="AJ141" s="9" t="str">
        <f t="shared" si="50"/>
        <v xml:space="preserve"> </v>
      </c>
      <c r="AK141" s="9" t="str">
        <f t="shared" si="51"/>
        <v xml:space="preserve"> </v>
      </c>
      <c r="AL141" s="9" t="str">
        <f t="shared" si="52"/>
        <v xml:space="preserve"> </v>
      </c>
      <c r="AN141" s="44" t="str">
        <f t="shared" si="53"/>
        <v xml:space="preserve"> </v>
      </c>
      <c r="AO141" s="44" t="str">
        <f t="shared" si="54"/>
        <v xml:space="preserve"> </v>
      </c>
      <c r="AP141" s="44" t="str">
        <f t="shared" si="55"/>
        <v xml:space="preserve"> </v>
      </c>
      <c r="AQ141" s="44" t="str">
        <f t="shared" si="56"/>
        <v xml:space="preserve"> </v>
      </c>
      <c r="AR141" s="10" t="str">
        <f t="shared" si="57"/>
        <v xml:space="preserve"> </v>
      </c>
      <c r="AS141" s="44">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4" t="str">
        <f t="shared" si="40"/>
        <v/>
      </c>
      <c r="Q142" s="2" t="str">
        <f>IF(ISNA(VLOOKUP(P142,Lookup!$B$7:$C$160,2,0)),"",VLOOKUP(P142,Lookup!$B$7:$C$160,2,0))</f>
        <v/>
      </c>
      <c r="R142" s="44" t="str">
        <f t="shared" si="41"/>
        <v/>
      </c>
      <c r="AB142" s="9" t="str">
        <f t="shared" si="42"/>
        <v xml:space="preserve"> </v>
      </c>
      <c r="AC142" s="9" t="str">
        <f t="shared" si="43"/>
        <v xml:space="preserve"> </v>
      </c>
      <c r="AD142" s="9" t="str">
        <f t="shared" si="44"/>
        <v xml:space="preserve"> </v>
      </c>
      <c r="AE142" s="9" t="str">
        <f t="shared" si="45"/>
        <v xml:space="preserve"> </v>
      </c>
      <c r="AF142" s="9" t="str">
        <f t="shared" si="46"/>
        <v xml:space="preserve"> </v>
      </c>
      <c r="AG142" s="9" t="str">
        <f t="shared" si="47"/>
        <v xml:space="preserve"> </v>
      </c>
      <c r="AH142" s="9" t="str">
        <f t="shared" si="48"/>
        <v xml:space="preserve"> </v>
      </c>
      <c r="AI142" s="9" t="str">
        <f t="shared" si="49"/>
        <v xml:space="preserve"> </v>
      </c>
      <c r="AJ142" s="9" t="str">
        <f t="shared" si="50"/>
        <v xml:space="preserve"> </v>
      </c>
      <c r="AK142" s="9" t="str">
        <f t="shared" si="51"/>
        <v xml:space="preserve"> </v>
      </c>
      <c r="AL142" s="9" t="str">
        <f t="shared" si="52"/>
        <v xml:space="preserve"> </v>
      </c>
      <c r="AN142" s="44" t="str">
        <f t="shared" si="53"/>
        <v xml:space="preserve"> </v>
      </c>
      <c r="AO142" s="44" t="str">
        <f t="shared" si="54"/>
        <v xml:space="preserve"> </v>
      </c>
      <c r="AP142" s="44" t="str">
        <f t="shared" si="55"/>
        <v xml:space="preserve"> </v>
      </c>
      <c r="AQ142" s="44" t="str">
        <f t="shared" si="56"/>
        <v xml:space="preserve"> </v>
      </c>
      <c r="AR142" s="10" t="str">
        <f t="shared" si="57"/>
        <v xml:space="preserve"> </v>
      </c>
      <c r="AS142" s="44">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4" t="str">
        <f t="shared" si="40"/>
        <v/>
      </c>
      <c r="Q143" s="2" t="str">
        <f>IF(ISNA(VLOOKUP(P143,Lookup!$B$7:$C$160,2,0)),"",VLOOKUP(P143,Lookup!$B$7:$C$160,2,0))</f>
        <v/>
      </c>
      <c r="R143" s="44" t="str">
        <f t="shared" si="41"/>
        <v/>
      </c>
      <c r="AB143" s="9" t="str">
        <f t="shared" si="42"/>
        <v xml:space="preserve"> </v>
      </c>
      <c r="AC143" s="9" t="str">
        <f t="shared" si="43"/>
        <v xml:space="preserve"> </v>
      </c>
      <c r="AD143" s="9" t="str">
        <f t="shared" si="44"/>
        <v xml:space="preserve"> </v>
      </c>
      <c r="AE143" s="9" t="str">
        <f t="shared" si="45"/>
        <v xml:space="preserve"> </v>
      </c>
      <c r="AF143" s="9" t="str">
        <f t="shared" si="46"/>
        <v xml:space="preserve"> </v>
      </c>
      <c r="AG143" s="9" t="str">
        <f t="shared" si="47"/>
        <v xml:space="preserve"> </v>
      </c>
      <c r="AH143" s="9" t="str">
        <f t="shared" si="48"/>
        <v xml:space="preserve"> </v>
      </c>
      <c r="AI143" s="9" t="str">
        <f t="shared" si="49"/>
        <v xml:space="preserve"> </v>
      </c>
      <c r="AJ143" s="9" t="str">
        <f t="shared" si="50"/>
        <v xml:space="preserve"> </v>
      </c>
      <c r="AK143" s="9" t="str">
        <f t="shared" si="51"/>
        <v xml:space="preserve"> </v>
      </c>
      <c r="AL143" s="9" t="str">
        <f t="shared" si="52"/>
        <v xml:space="preserve"> </v>
      </c>
      <c r="AN143" s="44" t="str">
        <f t="shared" si="53"/>
        <v xml:space="preserve"> </v>
      </c>
      <c r="AO143" s="44" t="str">
        <f t="shared" si="54"/>
        <v xml:space="preserve"> </v>
      </c>
      <c r="AP143" s="44" t="str">
        <f t="shared" si="55"/>
        <v xml:space="preserve"> </v>
      </c>
      <c r="AQ143" s="44" t="str">
        <f t="shared" si="56"/>
        <v xml:space="preserve"> </v>
      </c>
      <c r="AR143" s="10" t="str">
        <f t="shared" si="57"/>
        <v xml:space="preserve"> </v>
      </c>
      <c r="AS143" s="44">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4" t="str">
        <f t="shared" si="40"/>
        <v/>
      </c>
      <c r="Q144" s="2" t="str">
        <f>IF(ISNA(VLOOKUP(P144,Lookup!$B$7:$C$160,2,0)),"",VLOOKUP(P144,Lookup!$B$7:$C$160,2,0))</f>
        <v/>
      </c>
      <c r="R144" s="44" t="str">
        <f t="shared" si="41"/>
        <v/>
      </c>
      <c r="AB144" s="9" t="str">
        <f t="shared" si="42"/>
        <v xml:space="preserve"> </v>
      </c>
      <c r="AC144" s="9" t="str">
        <f t="shared" si="43"/>
        <v xml:space="preserve"> </v>
      </c>
      <c r="AD144" s="9" t="str">
        <f t="shared" si="44"/>
        <v xml:space="preserve"> </v>
      </c>
      <c r="AE144" s="9" t="str">
        <f t="shared" si="45"/>
        <v xml:space="preserve"> </v>
      </c>
      <c r="AF144" s="9" t="str">
        <f t="shared" si="46"/>
        <v xml:space="preserve"> </v>
      </c>
      <c r="AG144" s="9" t="str">
        <f t="shared" si="47"/>
        <v xml:space="preserve"> </v>
      </c>
      <c r="AH144" s="9" t="str">
        <f t="shared" si="48"/>
        <v xml:space="preserve"> </v>
      </c>
      <c r="AI144" s="9" t="str">
        <f t="shared" si="49"/>
        <v xml:space="preserve"> </v>
      </c>
      <c r="AJ144" s="9" t="str">
        <f t="shared" si="50"/>
        <v xml:space="preserve"> </v>
      </c>
      <c r="AK144" s="9" t="str">
        <f t="shared" si="51"/>
        <v xml:space="preserve"> </v>
      </c>
      <c r="AL144" s="9" t="str">
        <f t="shared" si="52"/>
        <v xml:space="preserve"> </v>
      </c>
      <c r="AN144" s="44" t="str">
        <f t="shared" si="53"/>
        <v xml:space="preserve"> </v>
      </c>
      <c r="AO144" s="44" t="str">
        <f t="shared" si="54"/>
        <v xml:space="preserve"> </v>
      </c>
      <c r="AP144" s="44" t="str">
        <f t="shared" si="55"/>
        <v xml:space="preserve"> </v>
      </c>
      <c r="AQ144" s="44" t="str">
        <f t="shared" si="56"/>
        <v xml:space="preserve"> </v>
      </c>
      <c r="AR144" s="10" t="str">
        <f t="shared" si="57"/>
        <v xml:space="preserve"> </v>
      </c>
      <c r="AS144" s="44">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4" t="str">
        <f t="shared" si="40"/>
        <v/>
      </c>
      <c r="Q145" s="2" t="str">
        <f>IF(ISNA(VLOOKUP(P145,Lookup!$B$7:$C$160,2,0)),"",VLOOKUP(P145,Lookup!$B$7:$C$160,2,0))</f>
        <v/>
      </c>
      <c r="R145" s="44" t="str">
        <f t="shared" si="41"/>
        <v/>
      </c>
      <c r="AB145" s="9" t="str">
        <f t="shared" si="42"/>
        <v xml:space="preserve"> </v>
      </c>
      <c r="AC145" s="9" t="str">
        <f t="shared" si="43"/>
        <v xml:space="preserve"> </v>
      </c>
      <c r="AD145" s="9" t="str">
        <f t="shared" si="44"/>
        <v xml:space="preserve"> </v>
      </c>
      <c r="AE145" s="9" t="str">
        <f t="shared" si="45"/>
        <v xml:space="preserve"> </v>
      </c>
      <c r="AF145" s="9" t="str">
        <f t="shared" si="46"/>
        <v xml:space="preserve"> </v>
      </c>
      <c r="AG145" s="9" t="str">
        <f t="shared" si="47"/>
        <v xml:space="preserve"> </v>
      </c>
      <c r="AH145" s="9" t="str">
        <f t="shared" si="48"/>
        <v xml:space="preserve"> </v>
      </c>
      <c r="AI145" s="9" t="str">
        <f t="shared" si="49"/>
        <v xml:space="preserve"> </v>
      </c>
      <c r="AJ145" s="9" t="str">
        <f t="shared" si="50"/>
        <v xml:space="preserve"> </v>
      </c>
      <c r="AK145" s="9" t="str">
        <f t="shared" si="51"/>
        <v xml:space="preserve"> </v>
      </c>
      <c r="AL145" s="9" t="str">
        <f t="shared" si="52"/>
        <v xml:space="preserve"> </v>
      </c>
      <c r="AN145" s="44" t="str">
        <f t="shared" si="53"/>
        <v xml:space="preserve"> </v>
      </c>
      <c r="AO145" s="44" t="str">
        <f t="shared" si="54"/>
        <v xml:space="preserve"> </v>
      </c>
      <c r="AP145" s="44" t="str">
        <f t="shared" si="55"/>
        <v xml:space="preserve"> </v>
      </c>
      <c r="AQ145" s="44" t="str">
        <f t="shared" si="56"/>
        <v xml:space="preserve"> </v>
      </c>
      <c r="AR145" s="10" t="str">
        <f t="shared" si="57"/>
        <v xml:space="preserve"> </v>
      </c>
      <c r="AS145" s="44">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4" t="str">
        <f t="shared" si="40"/>
        <v/>
      </c>
      <c r="Q146" s="2" t="str">
        <f>IF(ISNA(VLOOKUP(P146,Lookup!$B$7:$C$160,2,0)),"",VLOOKUP(P146,Lookup!$B$7:$C$160,2,0))</f>
        <v/>
      </c>
      <c r="R146" s="44" t="str">
        <f t="shared" si="41"/>
        <v/>
      </c>
      <c r="AB146" s="9" t="str">
        <f t="shared" si="42"/>
        <v xml:space="preserve"> </v>
      </c>
      <c r="AC146" s="9" t="str">
        <f t="shared" si="43"/>
        <v xml:space="preserve"> </v>
      </c>
      <c r="AD146" s="9" t="str">
        <f t="shared" si="44"/>
        <v xml:space="preserve"> </v>
      </c>
      <c r="AE146" s="9" t="str">
        <f t="shared" si="45"/>
        <v xml:space="preserve"> </v>
      </c>
      <c r="AF146" s="9" t="str">
        <f t="shared" si="46"/>
        <v xml:space="preserve"> </v>
      </c>
      <c r="AG146" s="9" t="str">
        <f t="shared" si="47"/>
        <v xml:space="preserve"> </v>
      </c>
      <c r="AH146" s="9" t="str">
        <f t="shared" si="48"/>
        <v xml:space="preserve"> </v>
      </c>
      <c r="AI146" s="9" t="str">
        <f t="shared" si="49"/>
        <v xml:space="preserve"> </v>
      </c>
      <c r="AJ146" s="9" t="str">
        <f t="shared" si="50"/>
        <v xml:space="preserve"> </v>
      </c>
      <c r="AK146" s="9" t="str">
        <f t="shared" si="51"/>
        <v xml:space="preserve"> </v>
      </c>
      <c r="AL146" s="9" t="str">
        <f t="shared" si="52"/>
        <v xml:space="preserve"> </v>
      </c>
      <c r="AN146" s="44" t="str">
        <f t="shared" si="53"/>
        <v xml:space="preserve"> </v>
      </c>
      <c r="AO146" s="44" t="str">
        <f t="shared" si="54"/>
        <v xml:space="preserve"> </v>
      </c>
      <c r="AP146" s="44" t="str">
        <f t="shared" si="55"/>
        <v xml:space="preserve"> </v>
      </c>
      <c r="AQ146" s="44" t="str">
        <f t="shared" si="56"/>
        <v xml:space="preserve"> </v>
      </c>
      <c r="AR146" s="10" t="str">
        <f t="shared" si="57"/>
        <v xml:space="preserve"> </v>
      </c>
      <c r="AS146" s="44">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4" t="str">
        <f t="shared" si="40"/>
        <v/>
      </c>
      <c r="Q147" s="2" t="str">
        <f>IF(ISNA(VLOOKUP(P147,Lookup!$B$7:$C$160,2,0)),"",VLOOKUP(P147,Lookup!$B$7:$C$160,2,0))</f>
        <v/>
      </c>
      <c r="R147" s="44" t="str">
        <f t="shared" si="41"/>
        <v/>
      </c>
      <c r="AB147" s="9" t="str">
        <f t="shared" si="42"/>
        <v xml:space="preserve"> </v>
      </c>
      <c r="AC147" s="9" t="str">
        <f t="shared" si="43"/>
        <v xml:space="preserve"> </v>
      </c>
      <c r="AD147" s="9" t="str">
        <f t="shared" si="44"/>
        <v xml:space="preserve"> </v>
      </c>
      <c r="AE147" s="9" t="str">
        <f t="shared" si="45"/>
        <v xml:space="preserve"> </v>
      </c>
      <c r="AF147" s="9" t="str">
        <f t="shared" si="46"/>
        <v xml:space="preserve"> </v>
      </c>
      <c r="AG147" s="9" t="str">
        <f t="shared" si="47"/>
        <v xml:space="preserve"> </v>
      </c>
      <c r="AH147" s="9" t="str">
        <f t="shared" si="48"/>
        <v xml:space="preserve"> </v>
      </c>
      <c r="AI147" s="9" t="str">
        <f t="shared" si="49"/>
        <v xml:space="preserve"> </v>
      </c>
      <c r="AJ147" s="9" t="str">
        <f t="shared" si="50"/>
        <v xml:space="preserve"> </v>
      </c>
      <c r="AK147" s="9" t="str">
        <f t="shared" si="51"/>
        <v xml:space="preserve"> </v>
      </c>
      <c r="AL147" s="9" t="str">
        <f t="shared" si="52"/>
        <v xml:space="preserve"> </v>
      </c>
      <c r="AN147" s="44" t="str">
        <f t="shared" si="53"/>
        <v xml:space="preserve"> </v>
      </c>
      <c r="AO147" s="44" t="str">
        <f t="shared" si="54"/>
        <v xml:space="preserve"> </v>
      </c>
      <c r="AP147" s="44" t="str">
        <f t="shared" si="55"/>
        <v xml:space="preserve"> </v>
      </c>
      <c r="AQ147" s="44" t="str">
        <f t="shared" si="56"/>
        <v xml:space="preserve"> </v>
      </c>
      <c r="AR147" s="10" t="str">
        <f t="shared" si="57"/>
        <v xml:space="preserve"> </v>
      </c>
      <c r="AS147" s="44">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4" t="str">
        <f t="shared" si="40"/>
        <v/>
      </c>
      <c r="Q148" s="2" t="str">
        <f>IF(ISNA(VLOOKUP(P148,Lookup!$B$7:$C$160,2,0)),"",VLOOKUP(P148,Lookup!$B$7:$C$160,2,0))</f>
        <v/>
      </c>
      <c r="R148" s="44" t="str">
        <f t="shared" si="41"/>
        <v/>
      </c>
      <c r="AB148" s="9" t="str">
        <f t="shared" si="42"/>
        <v xml:space="preserve"> </v>
      </c>
      <c r="AC148" s="9" t="str">
        <f t="shared" si="43"/>
        <v xml:space="preserve"> </v>
      </c>
      <c r="AD148" s="9" t="str">
        <f t="shared" si="44"/>
        <v xml:space="preserve"> </v>
      </c>
      <c r="AE148" s="9" t="str">
        <f t="shared" si="45"/>
        <v xml:space="preserve"> </v>
      </c>
      <c r="AF148" s="9" t="str">
        <f t="shared" si="46"/>
        <v xml:space="preserve"> </v>
      </c>
      <c r="AG148" s="9" t="str">
        <f t="shared" si="47"/>
        <v xml:space="preserve"> </v>
      </c>
      <c r="AH148" s="9" t="str">
        <f t="shared" si="48"/>
        <v xml:space="preserve"> </v>
      </c>
      <c r="AI148" s="9" t="str">
        <f t="shared" si="49"/>
        <v xml:space="preserve"> </v>
      </c>
      <c r="AJ148" s="9" t="str">
        <f t="shared" si="50"/>
        <v xml:space="preserve"> </v>
      </c>
      <c r="AK148" s="9" t="str">
        <f t="shared" si="51"/>
        <v xml:space="preserve"> </v>
      </c>
      <c r="AL148" s="9" t="str">
        <f t="shared" si="52"/>
        <v xml:space="preserve"> </v>
      </c>
      <c r="AN148" s="44" t="str">
        <f t="shared" si="53"/>
        <v xml:space="preserve"> </v>
      </c>
      <c r="AO148" s="44" t="str">
        <f t="shared" si="54"/>
        <v xml:space="preserve"> </v>
      </c>
      <c r="AP148" s="44" t="str">
        <f t="shared" si="55"/>
        <v xml:space="preserve"> </v>
      </c>
      <c r="AQ148" s="44" t="str">
        <f t="shared" si="56"/>
        <v xml:space="preserve"> </v>
      </c>
      <c r="AR148" s="10" t="str">
        <f t="shared" si="57"/>
        <v xml:space="preserve"> </v>
      </c>
      <c r="AS148" s="44">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4" t="str">
        <f t="shared" si="40"/>
        <v/>
      </c>
      <c r="Q149" s="2" t="str">
        <f>IF(ISNA(VLOOKUP(P149,Lookup!$B$7:$C$160,2,0)),"",VLOOKUP(P149,Lookup!$B$7:$C$160,2,0))</f>
        <v/>
      </c>
      <c r="R149" s="44" t="str">
        <f t="shared" si="41"/>
        <v/>
      </c>
      <c r="AB149" s="9" t="str">
        <f t="shared" si="42"/>
        <v xml:space="preserve"> </v>
      </c>
      <c r="AC149" s="9" t="str">
        <f t="shared" si="43"/>
        <v xml:space="preserve"> </v>
      </c>
      <c r="AD149" s="9" t="str">
        <f t="shared" si="44"/>
        <v xml:space="preserve"> </v>
      </c>
      <c r="AE149" s="9" t="str">
        <f t="shared" si="45"/>
        <v xml:space="preserve"> </v>
      </c>
      <c r="AF149" s="9" t="str">
        <f t="shared" si="46"/>
        <v xml:space="preserve"> </v>
      </c>
      <c r="AG149" s="9" t="str">
        <f t="shared" si="47"/>
        <v xml:space="preserve"> </v>
      </c>
      <c r="AH149" s="9" t="str">
        <f t="shared" si="48"/>
        <v xml:space="preserve"> </v>
      </c>
      <c r="AI149" s="9" t="str">
        <f t="shared" si="49"/>
        <v xml:space="preserve"> </v>
      </c>
      <c r="AJ149" s="9" t="str">
        <f t="shared" si="50"/>
        <v xml:space="preserve"> </v>
      </c>
      <c r="AK149" s="9" t="str">
        <f t="shared" si="51"/>
        <v xml:space="preserve"> </v>
      </c>
      <c r="AL149" s="9" t="str">
        <f t="shared" si="52"/>
        <v xml:space="preserve"> </v>
      </c>
      <c r="AN149" s="44" t="str">
        <f t="shared" si="53"/>
        <v xml:space="preserve"> </v>
      </c>
      <c r="AO149" s="44" t="str">
        <f t="shared" si="54"/>
        <v xml:space="preserve"> </v>
      </c>
      <c r="AP149" s="44" t="str">
        <f t="shared" si="55"/>
        <v xml:space="preserve"> </v>
      </c>
      <c r="AQ149" s="44" t="str">
        <f t="shared" si="56"/>
        <v xml:space="preserve"> </v>
      </c>
      <c r="AR149" s="10" t="str">
        <f t="shared" si="57"/>
        <v xml:space="preserve"> </v>
      </c>
      <c r="AS149" s="44">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4" t="str">
        <f t="shared" si="40"/>
        <v/>
      </c>
      <c r="Q150" s="2" t="str">
        <f>IF(ISNA(VLOOKUP(P150,Lookup!$B$7:$C$160,2,0)),"",VLOOKUP(P150,Lookup!$B$7:$C$160,2,0))</f>
        <v/>
      </c>
      <c r="R150" s="44" t="str">
        <f t="shared" si="41"/>
        <v/>
      </c>
      <c r="AB150" s="9" t="str">
        <f t="shared" si="42"/>
        <v xml:space="preserve"> </v>
      </c>
      <c r="AC150" s="9" t="str">
        <f t="shared" si="43"/>
        <v xml:space="preserve"> </v>
      </c>
      <c r="AD150" s="9" t="str">
        <f t="shared" si="44"/>
        <v xml:space="preserve"> </v>
      </c>
      <c r="AE150" s="9" t="str">
        <f t="shared" si="45"/>
        <v xml:space="preserve"> </v>
      </c>
      <c r="AF150" s="9" t="str">
        <f t="shared" si="46"/>
        <v xml:space="preserve"> </v>
      </c>
      <c r="AG150" s="9" t="str">
        <f t="shared" si="47"/>
        <v xml:space="preserve"> </v>
      </c>
      <c r="AH150" s="9" t="str">
        <f t="shared" si="48"/>
        <v xml:space="preserve"> </v>
      </c>
      <c r="AI150" s="9" t="str">
        <f t="shared" si="49"/>
        <v xml:space="preserve"> </v>
      </c>
      <c r="AJ150" s="9" t="str">
        <f t="shared" si="50"/>
        <v xml:space="preserve"> </v>
      </c>
      <c r="AK150" s="9" t="str">
        <f t="shared" si="51"/>
        <v xml:space="preserve"> </v>
      </c>
      <c r="AL150" s="9" t="str">
        <f t="shared" si="52"/>
        <v xml:space="preserve"> </v>
      </c>
      <c r="AN150" s="44" t="str">
        <f t="shared" si="53"/>
        <v xml:space="preserve"> </v>
      </c>
      <c r="AO150" s="44" t="str">
        <f t="shared" si="54"/>
        <v xml:space="preserve"> </v>
      </c>
      <c r="AP150" s="44" t="str">
        <f t="shared" si="55"/>
        <v xml:space="preserve"> </v>
      </c>
      <c r="AQ150" s="44" t="str">
        <f t="shared" si="56"/>
        <v xml:space="preserve"> </v>
      </c>
      <c r="AR150" s="10" t="str">
        <f t="shared" si="57"/>
        <v xml:space="preserve"> </v>
      </c>
      <c r="AS150" s="44">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4" t="str">
        <f t="shared" si="40"/>
        <v/>
      </c>
      <c r="Q151" s="2" t="str">
        <f>IF(ISNA(VLOOKUP(P151,Lookup!$B$7:$C$160,2,0)),"",VLOOKUP(P151,Lookup!$B$7:$C$160,2,0))</f>
        <v/>
      </c>
      <c r="R151" s="44" t="str">
        <f t="shared" si="41"/>
        <v/>
      </c>
      <c r="AB151" s="9" t="str">
        <f t="shared" si="42"/>
        <v xml:space="preserve"> </v>
      </c>
      <c r="AC151" s="9" t="str">
        <f t="shared" si="43"/>
        <v xml:space="preserve"> </v>
      </c>
      <c r="AD151" s="9" t="str">
        <f t="shared" si="44"/>
        <v xml:space="preserve"> </v>
      </c>
      <c r="AE151" s="9" t="str">
        <f t="shared" si="45"/>
        <v xml:space="preserve"> </v>
      </c>
      <c r="AF151" s="9" t="str">
        <f t="shared" si="46"/>
        <v xml:space="preserve"> </v>
      </c>
      <c r="AG151" s="9" t="str">
        <f t="shared" si="47"/>
        <v xml:space="preserve"> </v>
      </c>
      <c r="AH151" s="9" t="str">
        <f t="shared" si="48"/>
        <v xml:space="preserve"> </v>
      </c>
      <c r="AI151" s="9" t="str">
        <f t="shared" si="49"/>
        <v xml:space="preserve"> </v>
      </c>
      <c r="AJ151" s="9" t="str">
        <f t="shared" si="50"/>
        <v xml:space="preserve"> </v>
      </c>
      <c r="AK151" s="9" t="str">
        <f t="shared" si="51"/>
        <v xml:space="preserve"> </v>
      </c>
      <c r="AL151" s="9" t="str">
        <f t="shared" si="52"/>
        <v xml:space="preserve"> </v>
      </c>
      <c r="AN151" s="44" t="str">
        <f t="shared" si="53"/>
        <v xml:space="preserve"> </v>
      </c>
      <c r="AO151" s="44" t="str">
        <f t="shared" si="54"/>
        <v xml:space="preserve"> </v>
      </c>
      <c r="AP151" s="44" t="str">
        <f t="shared" si="55"/>
        <v xml:space="preserve"> </v>
      </c>
      <c r="AQ151" s="44" t="str">
        <f t="shared" si="56"/>
        <v xml:space="preserve"> </v>
      </c>
      <c r="AR151" s="10" t="str">
        <f t="shared" si="57"/>
        <v xml:space="preserve"> </v>
      </c>
      <c r="AS151" s="44">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4" t="str">
        <f t="shared" si="40"/>
        <v/>
      </c>
      <c r="Q152" s="2" t="str">
        <f>IF(ISNA(VLOOKUP(P152,Lookup!$B$7:$C$160,2,0)),"",VLOOKUP(P152,Lookup!$B$7:$C$160,2,0))</f>
        <v/>
      </c>
      <c r="R152" s="44" t="str">
        <f t="shared" si="41"/>
        <v/>
      </c>
      <c r="AB152" s="9" t="str">
        <f t="shared" si="42"/>
        <v xml:space="preserve"> </v>
      </c>
      <c r="AC152" s="9" t="str">
        <f t="shared" si="43"/>
        <v xml:space="preserve"> </v>
      </c>
      <c r="AD152" s="9" t="str">
        <f t="shared" si="44"/>
        <v xml:space="preserve"> </v>
      </c>
      <c r="AE152" s="9" t="str">
        <f t="shared" si="45"/>
        <v xml:space="preserve"> </v>
      </c>
      <c r="AF152" s="9" t="str">
        <f t="shared" si="46"/>
        <v xml:space="preserve"> </v>
      </c>
      <c r="AG152" s="9" t="str">
        <f t="shared" si="47"/>
        <v xml:space="preserve"> </v>
      </c>
      <c r="AH152" s="9" t="str">
        <f t="shared" si="48"/>
        <v xml:space="preserve"> </v>
      </c>
      <c r="AI152" s="9" t="str">
        <f t="shared" si="49"/>
        <v xml:space="preserve"> </v>
      </c>
      <c r="AJ152" s="9" t="str">
        <f t="shared" si="50"/>
        <v xml:space="preserve"> </v>
      </c>
      <c r="AK152" s="9" t="str">
        <f t="shared" si="51"/>
        <v xml:space="preserve"> </v>
      </c>
      <c r="AL152" s="9" t="str">
        <f t="shared" si="52"/>
        <v xml:space="preserve"> </v>
      </c>
      <c r="AN152" s="44" t="str">
        <f t="shared" si="53"/>
        <v xml:space="preserve"> </v>
      </c>
      <c r="AO152" s="44" t="str">
        <f t="shared" si="54"/>
        <v xml:space="preserve"> </v>
      </c>
      <c r="AP152" s="44" t="str">
        <f t="shared" si="55"/>
        <v xml:space="preserve"> </v>
      </c>
      <c r="AQ152" s="44" t="str">
        <f t="shared" si="56"/>
        <v xml:space="preserve"> </v>
      </c>
      <c r="AR152" s="10" t="str">
        <f t="shared" si="57"/>
        <v xml:space="preserve"> </v>
      </c>
      <c r="AS152" s="44">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4" t="str">
        <f t="shared" si="40"/>
        <v/>
      </c>
      <c r="Q153" s="2" t="str">
        <f>IF(ISNA(VLOOKUP(P153,Lookup!$B$7:$C$160,2,0)),"",VLOOKUP(P153,Lookup!$B$7:$C$160,2,0))</f>
        <v/>
      </c>
      <c r="R153" s="44" t="str">
        <f t="shared" si="41"/>
        <v/>
      </c>
      <c r="AB153" s="9" t="str">
        <f t="shared" si="42"/>
        <v xml:space="preserve"> </v>
      </c>
      <c r="AC153" s="9" t="str">
        <f t="shared" si="43"/>
        <v xml:space="preserve"> </v>
      </c>
      <c r="AD153" s="9" t="str">
        <f t="shared" si="44"/>
        <v xml:space="preserve"> </v>
      </c>
      <c r="AE153" s="9" t="str">
        <f t="shared" si="45"/>
        <v xml:space="preserve"> </v>
      </c>
      <c r="AF153" s="9" t="str">
        <f t="shared" si="46"/>
        <v xml:space="preserve"> </v>
      </c>
      <c r="AG153" s="9" t="str">
        <f t="shared" si="47"/>
        <v xml:space="preserve"> </v>
      </c>
      <c r="AH153" s="9" t="str">
        <f t="shared" si="48"/>
        <v xml:space="preserve"> </v>
      </c>
      <c r="AI153" s="9" t="str">
        <f t="shared" si="49"/>
        <v xml:space="preserve"> </v>
      </c>
      <c r="AJ153" s="9" t="str">
        <f t="shared" si="50"/>
        <v xml:space="preserve"> </v>
      </c>
      <c r="AK153" s="9" t="str">
        <f t="shared" si="51"/>
        <v xml:space="preserve"> </v>
      </c>
      <c r="AL153" s="9" t="str">
        <f t="shared" si="52"/>
        <v xml:space="preserve"> </v>
      </c>
      <c r="AN153" s="44" t="str">
        <f t="shared" si="53"/>
        <v xml:space="preserve"> </v>
      </c>
      <c r="AO153" s="44" t="str">
        <f t="shared" si="54"/>
        <v xml:space="preserve"> </v>
      </c>
      <c r="AP153" s="44" t="str">
        <f t="shared" si="55"/>
        <v xml:space="preserve"> </v>
      </c>
      <c r="AQ153" s="44" t="str">
        <f t="shared" si="56"/>
        <v xml:space="preserve"> </v>
      </c>
      <c r="AR153" s="10" t="str">
        <f t="shared" si="57"/>
        <v xml:space="preserve"> </v>
      </c>
      <c r="AS153" s="44">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4" t="str">
        <f t="shared" si="40"/>
        <v/>
      </c>
      <c r="Q154" s="2" t="str">
        <f>IF(ISNA(VLOOKUP(P154,Lookup!$B$7:$C$160,2,0)),"",VLOOKUP(P154,Lookup!$B$7:$C$160,2,0))</f>
        <v/>
      </c>
      <c r="R154" s="44" t="str">
        <f t="shared" si="41"/>
        <v/>
      </c>
      <c r="AB154" s="9" t="str">
        <f t="shared" si="42"/>
        <v xml:space="preserve"> </v>
      </c>
      <c r="AC154" s="9" t="str">
        <f t="shared" si="43"/>
        <v xml:space="preserve"> </v>
      </c>
      <c r="AD154" s="9" t="str">
        <f t="shared" si="44"/>
        <v xml:space="preserve"> </v>
      </c>
      <c r="AE154" s="9" t="str">
        <f t="shared" si="45"/>
        <v xml:space="preserve"> </v>
      </c>
      <c r="AF154" s="9" t="str">
        <f t="shared" si="46"/>
        <v xml:space="preserve"> </v>
      </c>
      <c r="AG154" s="9" t="str">
        <f t="shared" si="47"/>
        <v xml:space="preserve"> </v>
      </c>
      <c r="AH154" s="9" t="str">
        <f t="shared" si="48"/>
        <v xml:space="preserve"> </v>
      </c>
      <c r="AI154" s="9" t="str">
        <f t="shared" si="49"/>
        <v xml:space="preserve"> </v>
      </c>
      <c r="AJ154" s="9" t="str">
        <f t="shared" si="50"/>
        <v xml:space="preserve"> </v>
      </c>
      <c r="AK154" s="9" t="str">
        <f t="shared" si="51"/>
        <v xml:space="preserve"> </v>
      </c>
      <c r="AL154" s="9" t="str">
        <f t="shared" si="52"/>
        <v xml:space="preserve"> </v>
      </c>
      <c r="AN154" s="44" t="str">
        <f t="shared" si="53"/>
        <v xml:space="preserve"> </v>
      </c>
      <c r="AO154" s="44" t="str">
        <f t="shared" si="54"/>
        <v xml:space="preserve"> </v>
      </c>
      <c r="AP154" s="44" t="str">
        <f t="shared" si="55"/>
        <v xml:space="preserve"> </v>
      </c>
      <c r="AQ154" s="44" t="str">
        <f t="shared" si="56"/>
        <v xml:space="preserve"> </v>
      </c>
      <c r="AR154" s="10" t="str">
        <f t="shared" si="57"/>
        <v xml:space="preserve"> </v>
      </c>
      <c r="AS154" s="44">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4" t="str">
        <f t="shared" si="40"/>
        <v/>
      </c>
      <c r="Q155" s="2" t="str">
        <f>IF(ISNA(VLOOKUP(P155,Lookup!$B$7:$C$160,2,0)),"",VLOOKUP(P155,Lookup!$B$7:$C$160,2,0))</f>
        <v/>
      </c>
      <c r="R155" s="44" t="str">
        <f t="shared" si="41"/>
        <v/>
      </c>
      <c r="AB155" s="9" t="str">
        <f t="shared" si="42"/>
        <v xml:space="preserve"> </v>
      </c>
      <c r="AC155" s="9" t="str">
        <f t="shared" si="43"/>
        <v xml:space="preserve"> </v>
      </c>
      <c r="AD155" s="9" t="str">
        <f t="shared" si="44"/>
        <v xml:space="preserve"> </v>
      </c>
      <c r="AE155" s="9" t="str">
        <f t="shared" si="45"/>
        <v xml:space="preserve"> </v>
      </c>
      <c r="AF155" s="9" t="str">
        <f t="shared" si="46"/>
        <v xml:space="preserve"> </v>
      </c>
      <c r="AG155" s="9" t="str">
        <f t="shared" si="47"/>
        <v xml:space="preserve"> </v>
      </c>
      <c r="AH155" s="9" t="str">
        <f t="shared" si="48"/>
        <v xml:space="preserve"> </v>
      </c>
      <c r="AI155" s="9" t="str">
        <f t="shared" si="49"/>
        <v xml:space="preserve"> </v>
      </c>
      <c r="AJ155" s="9" t="str">
        <f t="shared" si="50"/>
        <v xml:space="preserve"> </v>
      </c>
      <c r="AK155" s="9" t="str">
        <f t="shared" si="51"/>
        <v xml:space="preserve"> </v>
      </c>
      <c r="AL155" s="9" t="str">
        <f t="shared" si="52"/>
        <v xml:space="preserve"> </v>
      </c>
      <c r="AN155" s="44" t="str">
        <f t="shared" si="53"/>
        <v xml:space="preserve"> </v>
      </c>
      <c r="AO155" s="44" t="str">
        <f t="shared" si="54"/>
        <v xml:space="preserve"> </v>
      </c>
      <c r="AP155" s="44" t="str">
        <f t="shared" si="55"/>
        <v xml:space="preserve"> </v>
      </c>
      <c r="AQ155" s="44" t="str">
        <f t="shared" si="56"/>
        <v xml:space="preserve"> </v>
      </c>
      <c r="AR155" s="10" t="str">
        <f t="shared" si="57"/>
        <v xml:space="preserve"> </v>
      </c>
      <c r="AS155" s="44">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4" t="str">
        <f t="shared" si="40"/>
        <v/>
      </c>
      <c r="Q156" s="2" t="str">
        <f>IF(ISNA(VLOOKUP(P156,Lookup!$B$7:$C$160,2,0)),"",VLOOKUP(P156,Lookup!$B$7:$C$160,2,0))</f>
        <v/>
      </c>
      <c r="R156" s="44" t="str">
        <f t="shared" si="41"/>
        <v/>
      </c>
      <c r="AB156" s="9" t="str">
        <f t="shared" si="42"/>
        <v xml:space="preserve"> </v>
      </c>
      <c r="AC156" s="9" t="str">
        <f t="shared" si="43"/>
        <v xml:space="preserve"> </v>
      </c>
      <c r="AD156" s="9" t="str">
        <f t="shared" si="44"/>
        <v xml:space="preserve"> </v>
      </c>
      <c r="AE156" s="9" t="str">
        <f t="shared" si="45"/>
        <v xml:space="preserve"> </v>
      </c>
      <c r="AF156" s="9" t="str">
        <f t="shared" si="46"/>
        <v xml:space="preserve"> </v>
      </c>
      <c r="AG156" s="9" t="str">
        <f t="shared" si="47"/>
        <v xml:space="preserve"> </v>
      </c>
      <c r="AH156" s="9" t="str">
        <f t="shared" si="48"/>
        <v xml:space="preserve"> </v>
      </c>
      <c r="AI156" s="9" t="str">
        <f t="shared" si="49"/>
        <v xml:space="preserve"> </v>
      </c>
      <c r="AJ156" s="9" t="str">
        <f t="shared" si="50"/>
        <v xml:space="preserve"> </v>
      </c>
      <c r="AK156" s="9" t="str">
        <f t="shared" si="51"/>
        <v xml:space="preserve"> </v>
      </c>
      <c r="AL156" s="9" t="str">
        <f t="shared" si="52"/>
        <v xml:space="preserve"> </v>
      </c>
      <c r="AN156" s="44" t="str">
        <f t="shared" si="53"/>
        <v xml:space="preserve"> </v>
      </c>
      <c r="AO156" s="44" t="str">
        <f t="shared" si="54"/>
        <v xml:space="preserve"> </v>
      </c>
      <c r="AP156" s="44" t="str">
        <f t="shared" si="55"/>
        <v xml:space="preserve"> </v>
      </c>
      <c r="AQ156" s="44" t="str">
        <f t="shared" si="56"/>
        <v xml:space="preserve"> </v>
      </c>
      <c r="AR156" s="10" t="str">
        <f t="shared" si="57"/>
        <v xml:space="preserve"> </v>
      </c>
      <c r="AS156" s="44">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4" t="str">
        <f t="shared" si="40"/>
        <v/>
      </c>
      <c r="Q157" s="2" t="str">
        <f>IF(ISNA(VLOOKUP(P157,Lookup!$B$7:$C$160,2,0)),"",VLOOKUP(P157,Lookup!$B$7:$C$160,2,0))</f>
        <v/>
      </c>
      <c r="R157" s="44" t="str">
        <f t="shared" si="41"/>
        <v/>
      </c>
      <c r="AB157" s="9" t="str">
        <f t="shared" si="42"/>
        <v xml:space="preserve"> </v>
      </c>
      <c r="AC157" s="9" t="str">
        <f t="shared" si="43"/>
        <v xml:space="preserve"> </v>
      </c>
      <c r="AD157" s="9" t="str">
        <f t="shared" si="44"/>
        <v xml:space="preserve"> </v>
      </c>
      <c r="AE157" s="9" t="str">
        <f t="shared" si="45"/>
        <v xml:space="preserve"> </v>
      </c>
      <c r="AF157" s="9" t="str">
        <f t="shared" si="46"/>
        <v xml:space="preserve"> </v>
      </c>
      <c r="AG157" s="9" t="str">
        <f t="shared" si="47"/>
        <v xml:space="preserve"> </v>
      </c>
      <c r="AH157" s="9" t="str">
        <f t="shared" si="48"/>
        <v xml:space="preserve"> </v>
      </c>
      <c r="AI157" s="9" t="str">
        <f t="shared" si="49"/>
        <v xml:space="preserve"> </v>
      </c>
      <c r="AJ157" s="9" t="str">
        <f t="shared" si="50"/>
        <v xml:space="preserve"> </v>
      </c>
      <c r="AK157" s="9" t="str">
        <f t="shared" si="51"/>
        <v xml:space="preserve"> </v>
      </c>
      <c r="AL157" s="9" t="str">
        <f t="shared" si="52"/>
        <v xml:space="preserve"> </v>
      </c>
      <c r="AN157" s="44" t="str">
        <f t="shared" si="53"/>
        <v xml:space="preserve"> </v>
      </c>
      <c r="AO157" s="44" t="str">
        <f t="shared" si="54"/>
        <v xml:space="preserve"> </v>
      </c>
      <c r="AP157" s="44" t="str">
        <f t="shared" si="55"/>
        <v xml:space="preserve"> </v>
      </c>
      <c r="AQ157" s="44" t="str">
        <f t="shared" si="56"/>
        <v xml:space="preserve"> </v>
      </c>
      <c r="AR157" s="10" t="str">
        <f t="shared" si="57"/>
        <v xml:space="preserve"> </v>
      </c>
      <c r="AS157" s="44">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4" t="str">
        <f t="shared" si="40"/>
        <v/>
      </c>
      <c r="Q158" s="2" t="str">
        <f>IF(ISNA(VLOOKUP(P158,Lookup!$B$7:$C$160,2,0)),"",VLOOKUP(P158,Lookup!$B$7:$C$160,2,0))</f>
        <v/>
      </c>
      <c r="R158" s="44" t="str">
        <f t="shared" si="41"/>
        <v/>
      </c>
      <c r="AB158" s="9" t="str">
        <f t="shared" si="42"/>
        <v xml:space="preserve"> </v>
      </c>
      <c r="AC158" s="9" t="str">
        <f t="shared" si="43"/>
        <v xml:space="preserve"> </v>
      </c>
      <c r="AD158" s="9" t="str">
        <f t="shared" si="44"/>
        <v xml:space="preserve"> </v>
      </c>
      <c r="AE158" s="9" t="str">
        <f t="shared" si="45"/>
        <v xml:space="preserve"> </v>
      </c>
      <c r="AF158" s="9" t="str">
        <f t="shared" si="46"/>
        <v xml:space="preserve"> </v>
      </c>
      <c r="AG158" s="9" t="str">
        <f t="shared" si="47"/>
        <v xml:space="preserve"> </v>
      </c>
      <c r="AH158" s="9" t="str">
        <f t="shared" si="48"/>
        <v xml:space="preserve"> </v>
      </c>
      <c r="AI158" s="9" t="str">
        <f t="shared" si="49"/>
        <v xml:space="preserve"> </v>
      </c>
      <c r="AJ158" s="9" t="str">
        <f t="shared" si="50"/>
        <v xml:space="preserve"> </v>
      </c>
      <c r="AK158" s="9" t="str">
        <f t="shared" si="51"/>
        <v xml:space="preserve"> </v>
      </c>
      <c r="AL158" s="9" t="str">
        <f t="shared" si="52"/>
        <v xml:space="preserve"> </v>
      </c>
      <c r="AN158" s="44" t="str">
        <f t="shared" si="53"/>
        <v xml:space="preserve"> </v>
      </c>
      <c r="AO158" s="44" t="str">
        <f t="shared" si="54"/>
        <v xml:space="preserve"> </v>
      </c>
      <c r="AP158" s="44" t="str">
        <f t="shared" si="55"/>
        <v xml:space="preserve"> </v>
      </c>
      <c r="AQ158" s="44" t="str">
        <f t="shared" si="56"/>
        <v xml:space="preserve"> </v>
      </c>
      <c r="AR158" s="10" t="str">
        <f t="shared" si="57"/>
        <v xml:space="preserve"> </v>
      </c>
      <c r="AS158" s="44">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4" t="str">
        <f t="shared" si="40"/>
        <v/>
      </c>
      <c r="Q159" s="2" t="str">
        <f>IF(ISNA(VLOOKUP(P159,Lookup!$B$7:$C$160,2,0)),"",VLOOKUP(P159,Lookup!$B$7:$C$160,2,0))</f>
        <v/>
      </c>
      <c r="R159" s="44" t="str">
        <f t="shared" si="41"/>
        <v/>
      </c>
      <c r="AB159" s="9" t="str">
        <f t="shared" si="42"/>
        <v xml:space="preserve"> </v>
      </c>
      <c r="AC159" s="9" t="str">
        <f t="shared" si="43"/>
        <v xml:space="preserve"> </v>
      </c>
      <c r="AD159" s="9" t="str">
        <f t="shared" si="44"/>
        <v xml:space="preserve"> </v>
      </c>
      <c r="AE159" s="9" t="str">
        <f t="shared" si="45"/>
        <v xml:space="preserve"> </v>
      </c>
      <c r="AF159" s="9" t="str">
        <f t="shared" si="46"/>
        <v xml:space="preserve"> </v>
      </c>
      <c r="AG159" s="9" t="str">
        <f t="shared" si="47"/>
        <v xml:space="preserve"> </v>
      </c>
      <c r="AH159" s="9" t="str">
        <f t="shared" si="48"/>
        <v xml:space="preserve"> </v>
      </c>
      <c r="AI159" s="9" t="str">
        <f t="shared" si="49"/>
        <v xml:space="preserve"> </v>
      </c>
      <c r="AJ159" s="9" t="str">
        <f t="shared" si="50"/>
        <v xml:space="preserve"> </v>
      </c>
      <c r="AK159" s="9" t="str">
        <f t="shared" si="51"/>
        <v xml:space="preserve"> </v>
      </c>
      <c r="AL159" s="9" t="str">
        <f t="shared" si="52"/>
        <v xml:space="preserve"> </v>
      </c>
      <c r="AN159" s="44" t="str">
        <f t="shared" si="53"/>
        <v xml:space="preserve"> </v>
      </c>
      <c r="AO159" s="44" t="str">
        <f t="shared" si="54"/>
        <v xml:space="preserve"> </v>
      </c>
      <c r="AP159" s="44" t="str">
        <f t="shared" si="55"/>
        <v xml:space="preserve"> </v>
      </c>
      <c r="AQ159" s="44" t="str">
        <f t="shared" si="56"/>
        <v xml:space="preserve"> </v>
      </c>
      <c r="AR159" s="10" t="str">
        <f t="shared" si="57"/>
        <v xml:space="preserve"> </v>
      </c>
      <c r="AS159" s="44">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4" t="str">
        <f t="shared" si="40"/>
        <v/>
      </c>
      <c r="Q160" s="2" t="str">
        <f>IF(ISNA(VLOOKUP(P160,Lookup!$B$7:$C$160,2,0)),"",VLOOKUP(P160,Lookup!$B$7:$C$160,2,0))</f>
        <v/>
      </c>
      <c r="R160" s="44" t="str">
        <f t="shared" si="41"/>
        <v/>
      </c>
      <c r="AB160" s="9" t="str">
        <f t="shared" si="42"/>
        <v xml:space="preserve"> </v>
      </c>
      <c r="AC160" s="9" t="str">
        <f t="shared" si="43"/>
        <v xml:space="preserve"> </v>
      </c>
      <c r="AD160" s="9" t="str">
        <f t="shared" si="44"/>
        <v xml:space="preserve"> </v>
      </c>
      <c r="AE160" s="9" t="str">
        <f t="shared" si="45"/>
        <v xml:space="preserve"> </v>
      </c>
      <c r="AF160" s="9" t="str">
        <f t="shared" si="46"/>
        <v xml:space="preserve"> </v>
      </c>
      <c r="AG160" s="9" t="str">
        <f t="shared" si="47"/>
        <v xml:space="preserve"> </v>
      </c>
      <c r="AH160" s="9" t="str">
        <f t="shared" si="48"/>
        <v xml:space="preserve"> </v>
      </c>
      <c r="AI160" s="9" t="str">
        <f t="shared" si="49"/>
        <v xml:space="preserve"> </v>
      </c>
      <c r="AJ160" s="9" t="str">
        <f t="shared" si="50"/>
        <v xml:space="preserve"> </v>
      </c>
      <c r="AK160" s="9" t="str">
        <f t="shared" si="51"/>
        <v xml:space="preserve"> </v>
      </c>
      <c r="AL160" s="9" t="str">
        <f t="shared" si="52"/>
        <v xml:space="preserve"> </v>
      </c>
      <c r="AN160" s="44" t="str">
        <f t="shared" si="53"/>
        <v xml:space="preserve"> </v>
      </c>
      <c r="AO160" s="44" t="str">
        <f t="shared" si="54"/>
        <v xml:space="preserve"> </v>
      </c>
      <c r="AP160" s="44" t="str">
        <f t="shared" si="55"/>
        <v xml:space="preserve"> </v>
      </c>
      <c r="AQ160" s="44" t="str">
        <f t="shared" si="56"/>
        <v xml:space="preserve"> </v>
      </c>
      <c r="AR160" s="10" t="str">
        <f t="shared" si="57"/>
        <v xml:space="preserve"> </v>
      </c>
      <c r="AS160" s="44">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4" t="str">
        <f t="shared" si="40"/>
        <v/>
      </c>
      <c r="Q161" s="2" t="str">
        <f>IF(ISNA(VLOOKUP(P161,Lookup!$B$7:$C$160,2,0)),"",VLOOKUP(P161,Lookup!$B$7:$C$160,2,0))</f>
        <v/>
      </c>
      <c r="R161" s="44" t="str">
        <f t="shared" si="41"/>
        <v/>
      </c>
      <c r="AB161" s="9" t="str">
        <f t="shared" si="42"/>
        <v xml:space="preserve"> </v>
      </c>
      <c r="AC161" s="9" t="str">
        <f t="shared" si="43"/>
        <v xml:space="preserve"> </v>
      </c>
      <c r="AD161" s="9" t="str">
        <f t="shared" si="44"/>
        <v xml:space="preserve"> </v>
      </c>
      <c r="AE161" s="9" t="str">
        <f t="shared" si="45"/>
        <v xml:space="preserve"> </v>
      </c>
      <c r="AF161" s="9" t="str">
        <f t="shared" si="46"/>
        <v xml:space="preserve"> </v>
      </c>
      <c r="AG161" s="9" t="str">
        <f t="shared" si="47"/>
        <v xml:space="preserve"> </v>
      </c>
      <c r="AH161" s="9" t="str">
        <f t="shared" si="48"/>
        <v xml:space="preserve"> </v>
      </c>
      <c r="AI161" s="9" t="str">
        <f t="shared" si="49"/>
        <v xml:space="preserve"> </v>
      </c>
      <c r="AJ161" s="9" t="str">
        <f t="shared" si="50"/>
        <v xml:space="preserve"> </v>
      </c>
      <c r="AK161" s="9" t="str">
        <f t="shared" si="51"/>
        <v xml:space="preserve"> </v>
      </c>
      <c r="AL161" s="9" t="str">
        <f t="shared" si="52"/>
        <v xml:space="preserve"> </v>
      </c>
      <c r="AN161" s="44" t="str">
        <f t="shared" si="53"/>
        <v xml:space="preserve"> </v>
      </c>
      <c r="AO161" s="44" t="str">
        <f t="shared" si="54"/>
        <v xml:space="preserve"> </v>
      </c>
      <c r="AP161" s="44" t="str">
        <f t="shared" si="55"/>
        <v xml:space="preserve"> </v>
      </c>
      <c r="AQ161" s="44" t="str">
        <f t="shared" si="56"/>
        <v xml:space="preserve"> </v>
      </c>
      <c r="AR161" s="10" t="str">
        <f t="shared" si="57"/>
        <v xml:space="preserve"> </v>
      </c>
      <c r="AS161" s="44">
        <f t="shared" si="58"/>
        <v>0</v>
      </c>
    </row>
    <row r="162" spans="2:45">
      <c r="B162" s="8">
        <v>37043</v>
      </c>
      <c r="C162" s="2">
        <f t="shared" si="59"/>
        <v>152</v>
      </c>
      <c r="K162" s="2" t="str">
        <f>Magnetic!X162</f>
        <v/>
      </c>
      <c r="L162" s="2" t="str">
        <f>IF(ISNA(VLOOKUP(K162,Lookup!$F$7:$G$38,2,0)),"",VLOOKUP(K162,Lookup!$F$7:$G$38,2,0))</f>
        <v/>
      </c>
      <c r="N162" s="2" t="str">
        <f>IF(ISNA(VLOOKUP(M162,Lookup!$B$7:$C$160,2,0)),"",VLOOKUP(M162,Lookup!$B$7:$C$160,2,0))</f>
        <v/>
      </c>
      <c r="O162" s="44" t="str">
        <f t="shared" si="40"/>
        <v/>
      </c>
      <c r="Q162" s="2" t="str">
        <f>IF(ISNA(VLOOKUP(P162,Lookup!$B$7:$C$160,2,0)),"",VLOOKUP(P162,Lookup!$B$7:$C$160,2,0))</f>
        <v/>
      </c>
      <c r="R162" s="44" t="str">
        <f t="shared" si="41"/>
        <v/>
      </c>
      <c r="AB162" s="9" t="str">
        <f t="shared" si="42"/>
        <v xml:space="preserve"> </v>
      </c>
      <c r="AC162" s="9" t="str">
        <f t="shared" si="43"/>
        <v xml:space="preserve"> </v>
      </c>
      <c r="AD162" s="9" t="str">
        <f t="shared" si="44"/>
        <v xml:space="preserve"> </v>
      </c>
      <c r="AE162" s="9" t="str">
        <f t="shared" si="45"/>
        <v xml:space="preserve"> </v>
      </c>
      <c r="AF162" s="9" t="str">
        <f t="shared" si="46"/>
        <v xml:space="preserve"> </v>
      </c>
      <c r="AG162" s="9" t="str">
        <f t="shared" si="47"/>
        <v xml:space="preserve"> </v>
      </c>
      <c r="AH162" s="9" t="str">
        <f t="shared" si="48"/>
        <v xml:space="preserve"> </v>
      </c>
      <c r="AI162" s="9" t="str">
        <f t="shared" si="49"/>
        <v xml:space="preserve"> </v>
      </c>
      <c r="AJ162" s="9" t="str">
        <f t="shared" si="50"/>
        <v xml:space="preserve"> </v>
      </c>
      <c r="AK162" s="9" t="str">
        <f t="shared" si="51"/>
        <v xml:space="preserve"> </v>
      </c>
      <c r="AL162" s="9" t="str">
        <f t="shared" si="52"/>
        <v xml:space="preserve"> </v>
      </c>
      <c r="AN162" s="44" t="str">
        <f t="shared" si="53"/>
        <v xml:space="preserve"> </v>
      </c>
      <c r="AO162" s="44" t="str">
        <f t="shared" si="54"/>
        <v xml:space="preserve"> </v>
      </c>
      <c r="AP162" s="44" t="str">
        <f t="shared" si="55"/>
        <v xml:space="preserve"> </v>
      </c>
      <c r="AQ162" s="44" t="str">
        <f t="shared" si="56"/>
        <v xml:space="preserve"> </v>
      </c>
      <c r="AR162" s="10" t="str">
        <f t="shared" si="57"/>
        <v xml:space="preserve"> </v>
      </c>
      <c r="AS162" s="44">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4" t="str">
        <f t="shared" si="40"/>
        <v/>
      </c>
      <c r="Q163" s="2" t="str">
        <f>IF(ISNA(VLOOKUP(P163,Lookup!$B$7:$C$160,2,0)),"",VLOOKUP(P163,Lookup!$B$7:$C$160,2,0))</f>
        <v/>
      </c>
      <c r="R163" s="44" t="str">
        <f t="shared" si="41"/>
        <v/>
      </c>
      <c r="AB163" s="9" t="str">
        <f t="shared" si="42"/>
        <v xml:space="preserve"> </v>
      </c>
      <c r="AC163" s="9" t="str">
        <f t="shared" si="43"/>
        <v xml:space="preserve"> </v>
      </c>
      <c r="AD163" s="9" t="str">
        <f t="shared" si="44"/>
        <v xml:space="preserve"> </v>
      </c>
      <c r="AE163" s="9" t="str">
        <f t="shared" si="45"/>
        <v xml:space="preserve"> </v>
      </c>
      <c r="AF163" s="9" t="str">
        <f t="shared" si="46"/>
        <v xml:space="preserve"> </v>
      </c>
      <c r="AG163" s="9" t="str">
        <f t="shared" si="47"/>
        <v xml:space="preserve"> </v>
      </c>
      <c r="AH163" s="9" t="str">
        <f t="shared" si="48"/>
        <v xml:space="preserve"> </v>
      </c>
      <c r="AI163" s="9" t="str">
        <f t="shared" si="49"/>
        <v xml:space="preserve"> </v>
      </c>
      <c r="AJ163" s="9" t="str">
        <f t="shared" si="50"/>
        <v xml:space="preserve"> </v>
      </c>
      <c r="AK163" s="9" t="str">
        <f t="shared" si="51"/>
        <v xml:space="preserve"> </v>
      </c>
      <c r="AL163" s="9" t="str">
        <f t="shared" si="52"/>
        <v xml:space="preserve"> </v>
      </c>
      <c r="AN163" s="44" t="str">
        <f t="shared" si="53"/>
        <v xml:space="preserve"> </v>
      </c>
      <c r="AO163" s="44" t="str">
        <f t="shared" si="54"/>
        <v xml:space="preserve"> </v>
      </c>
      <c r="AP163" s="44" t="str">
        <f t="shared" si="55"/>
        <v xml:space="preserve"> </v>
      </c>
      <c r="AQ163" s="44" t="str">
        <f t="shared" si="56"/>
        <v xml:space="preserve"> </v>
      </c>
      <c r="AR163" s="10" t="str">
        <f t="shared" si="57"/>
        <v xml:space="preserve"> </v>
      </c>
      <c r="AS163" s="44">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4" t="str">
        <f t="shared" si="40"/>
        <v/>
      </c>
      <c r="Q164" s="2" t="str">
        <f>IF(ISNA(VLOOKUP(P164,Lookup!$B$7:$C$160,2,0)),"",VLOOKUP(P164,Lookup!$B$7:$C$160,2,0))</f>
        <v/>
      </c>
      <c r="R164" s="44" t="str">
        <f t="shared" si="41"/>
        <v/>
      </c>
      <c r="AB164" s="9" t="str">
        <f t="shared" si="42"/>
        <v xml:space="preserve"> </v>
      </c>
      <c r="AC164" s="9" t="str">
        <f t="shared" si="43"/>
        <v xml:space="preserve"> </v>
      </c>
      <c r="AD164" s="9" t="str">
        <f t="shared" si="44"/>
        <v xml:space="preserve"> </v>
      </c>
      <c r="AE164" s="9" t="str">
        <f t="shared" si="45"/>
        <v xml:space="preserve"> </v>
      </c>
      <c r="AF164" s="9" t="str">
        <f t="shared" si="46"/>
        <v xml:space="preserve"> </v>
      </c>
      <c r="AG164" s="9" t="str">
        <f t="shared" si="47"/>
        <v xml:space="preserve"> </v>
      </c>
      <c r="AH164" s="9" t="str">
        <f t="shared" si="48"/>
        <v xml:space="preserve"> </v>
      </c>
      <c r="AI164" s="9" t="str">
        <f t="shared" si="49"/>
        <v xml:space="preserve"> </v>
      </c>
      <c r="AJ164" s="9" t="str">
        <f t="shared" si="50"/>
        <v xml:space="preserve"> </v>
      </c>
      <c r="AK164" s="9" t="str">
        <f t="shared" si="51"/>
        <v xml:space="preserve"> </v>
      </c>
      <c r="AL164" s="9" t="str">
        <f t="shared" si="52"/>
        <v xml:space="preserve"> </v>
      </c>
      <c r="AN164" s="44" t="str">
        <f t="shared" si="53"/>
        <v xml:space="preserve"> </v>
      </c>
      <c r="AO164" s="44" t="str">
        <f t="shared" si="54"/>
        <v xml:space="preserve"> </v>
      </c>
      <c r="AP164" s="44" t="str">
        <f t="shared" si="55"/>
        <v xml:space="preserve"> </v>
      </c>
      <c r="AQ164" s="44" t="str">
        <f t="shared" si="56"/>
        <v xml:space="preserve"> </v>
      </c>
      <c r="AR164" s="10" t="str">
        <f t="shared" si="57"/>
        <v xml:space="preserve"> </v>
      </c>
      <c r="AS164" s="44">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4" t="str">
        <f t="shared" si="40"/>
        <v/>
      </c>
      <c r="Q165" s="2" t="str">
        <f>IF(ISNA(VLOOKUP(P165,Lookup!$B$7:$C$160,2,0)),"",VLOOKUP(P165,Lookup!$B$7:$C$160,2,0))</f>
        <v/>
      </c>
      <c r="R165" s="44" t="str">
        <f t="shared" si="41"/>
        <v/>
      </c>
      <c r="AB165" s="9" t="str">
        <f t="shared" si="42"/>
        <v xml:space="preserve"> </v>
      </c>
      <c r="AC165" s="9" t="str">
        <f t="shared" si="43"/>
        <v xml:space="preserve"> </v>
      </c>
      <c r="AD165" s="9" t="str">
        <f t="shared" si="44"/>
        <v xml:space="preserve"> </v>
      </c>
      <c r="AE165" s="9" t="str">
        <f t="shared" si="45"/>
        <v xml:space="preserve"> </v>
      </c>
      <c r="AF165" s="9" t="str">
        <f t="shared" si="46"/>
        <v xml:space="preserve"> </v>
      </c>
      <c r="AG165" s="9" t="str">
        <f t="shared" si="47"/>
        <v xml:space="preserve"> </v>
      </c>
      <c r="AH165" s="9" t="str">
        <f t="shared" si="48"/>
        <v xml:space="preserve"> </v>
      </c>
      <c r="AI165" s="9" t="str">
        <f t="shared" si="49"/>
        <v xml:space="preserve"> </v>
      </c>
      <c r="AJ165" s="9" t="str">
        <f t="shared" si="50"/>
        <v xml:space="preserve"> </v>
      </c>
      <c r="AK165" s="9" t="str">
        <f t="shared" si="51"/>
        <v xml:space="preserve"> </v>
      </c>
      <c r="AL165" s="9" t="str">
        <f t="shared" si="52"/>
        <v xml:space="preserve"> </v>
      </c>
      <c r="AN165" s="44" t="str">
        <f t="shared" si="53"/>
        <v xml:space="preserve"> </v>
      </c>
      <c r="AO165" s="44" t="str">
        <f t="shared" si="54"/>
        <v xml:space="preserve"> </v>
      </c>
      <c r="AP165" s="44" t="str">
        <f t="shared" si="55"/>
        <v xml:space="preserve"> </v>
      </c>
      <c r="AQ165" s="44" t="str">
        <f t="shared" si="56"/>
        <v xml:space="preserve"> </v>
      </c>
      <c r="AR165" s="10" t="str">
        <f t="shared" si="57"/>
        <v xml:space="preserve"> </v>
      </c>
      <c r="AS165" s="44">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4" t="str">
        <f t="shared" si="40"/>
        <v/>
      </c>
      <c r="Q166" s="2" t="str">
        <f>IF(ISNA(VLOOKUP(P166,Lookup!$B$7:$C$160,2,0)),"",VLOOKUP(P166,Lookup!$B$7:$C$160,2,0))</f>
        <v/>
      </c>
      <c r="R166" s="44" t="str">
        <f t="shared" si="41"/>
        <v/>
      </c>
      <c r="AB166" s="9" t="str">
        <f t="shared" si="42"/>
        <v xml:space="preserve"> </v>
      </c>
      <c r="AC166" s="9" t="str">
        <f t="shared" si="43"/>
        <v xml:space="preserve"> </v>
      </c>
      <c r="AD166" s="9" t="str">
        <f t="shared" si="44"/>
        <v xml:space="preserve"> </v>
      </c>
      <c r="AE166" s="9" t="str">
        <f t="shared" si="45"/>
        <v xml:space="preserve"> </v>
      </c>
      <c r="AF166" s="9" t="str">
        <f t="shared" si="46"/>
        <v xml:space="preserve"> </v>
      </c>
      <c r="AG166" s="9" t="str">
        <f t="shared" si="47"/>
        <v xml:space="preserve"> </v>
      </c>
      <c r="AH166" s="9" t="str">
        <f t="shared" si="48"/>
        <v xml:space="preserve"> </v>
      </c>
      <c r="AI166" s="9" t="str">
        <f t="shared" si="49"/>
        <v xml:space="preserve"> </v>
      </c>
      <c r="AJ166" s="9" t="str">
        <f t="shared" si="50"/>
        <v xml:space="preserve"> </v>
      </c>
      <c r="AK166" s="9" t="str">
        <f t="shared" si="51"/>
        <v xml:space="preserve"> </v>
      </c>
      <c r="AL166" s="9" t="str">
        <f t="shared" si="52"/>
        <v xml:space="preserve"> </v>
      </c>
      <c r="AN166" s="44" t="str">
        <f t="shared" si="53"/>
        <v xml:space="preserve"> </v>
      </c>
      <c r="AO166" s="44" t="str">
        <f t="shared" si="54"/>
        <v xml:space="preserve"> </v>
      </c>
      <c r="AP166" s="44" t="str">
        <f t="shared" si="55"/>
        <v xml:space="preserve"> </v>
      </c>
      <c r="AQ166" s="44" t="str">
        <f t="shared" si="56"/>
        <v xml:space="preserve"> </v>
      </c>
      <c r="AR166" s="10" t="str">
        <f t="shared" si="57"/>
        <v xml:space="preserve"> </v>
      </c>
      <c r="AS166" s="44">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4" t="str">
        <f t="shared" si="40"/>
        <v/>
      </c>
      <c r="Q167" s="2" t="str">
        <f>IF(ISNA(VLOOKUP(P167,Lookup!$B$7:$C$160,2,0)),"",VLOOKUP(P167,Lookup!$B$7:$C$160,2,0))</f>
        <v/>
      </c>
      <c r="R167" s="44" t="str">
        <f t="shared" si="41"/>
        <v/>
      </c>
      <c r="AB167" s="9" t="str">
        <f t="shared" si="42"/>
        <v xml:space="preserve"> </v>
      </c>
      <c r="AC167" s="9" t="str">
        <f t="shared" si="43"/>
        <v xml:space="preserve"> </v>
      </c>
      <c r="AD167" s="9" t="str">
        <f t="shared" si="44"/>
        <v xml:space="preserve"> </v>
      </c>
      <c r="AE167" s="9" t="str">
        <f t="shared" si="45"/>
        <v xml:space="preserve"> </v>
      </c>
      <c r="AF167" s="9" t="str">
        <f t="shared" si="46"/>
        <v xml:space="preserve"> </v>
      </c>
      <c r="AG167" s="9" t="str">
        <f t="shared" si="47"/>
        <v xml:space="preserve"> </v>
      </c>
      <c r="AH167" s="9" t="str">
        <f t="shared" si="48"/>
        <v xml:space="preserve"> </v>
      </c>
      <c r="AI167" s="9" t="str">
        <f t="shared" si="49"/>
        <v xml:space="preserve"> </v>
      </c>
      <c r="AJ167" s="9" t="str">
        <f t="shared" si="50"/>
        <v xml:space="preserve"> </v>
      </c>
      <c r="AK167" s="9" t="str">
        <f t="shared" si="51"/>
        <v xml:space="preserve"> </v>
      </c>
      <c r="AL167" s="9" t="str">
        <f t="shared" si="52"/>
        <v xml:space="preserve"> </v>
      </c>
      <c r="AN167" s="44" t="str">
        <f t="shared" si="53"/>
        <v xml:space="preserve"> </v>
      </c>
      <c r="AO167" s="44" t="str">
        <f t="shared" si="54"/>
        <v xml:space="preserve"> </v>
      </c>
      <c r="AP167" s="44" t="str">
        <f t="shared" si="55"/>
        <v xml:space="preserve"> </v>
      </c>
      <c r="AQ167" s="44" t="str">
        <f t="shared" si="56"/>
        <v xml:space="preserve"> </v>
      </c>
      <c r="AR167" s="10" t="str">
        <f t="shared" si="57"/>
        <v xml:space="preserve"> </v>
      </c>
      <c r="AS167" s="44">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4" t="str">
        <f t="shared" si="40"/>
        <v/>
      </c>
      <c r="Q168" s="2" t="str">
        <f>IF(ISNA(VLOOKUP(P168,Lookup!$B$7:$C$160,2,0)),"",VLOOKUP(P168,Lookup!$B$7:$C$160,2,0))</f>
        <v/>
      </c>
      <c r="R168" s="44" t="str">
        <f t="shared" si="41"/>
        <v/>
      </c>
      <c r="AB168" s="9" t="str">
        <f t="shared" si="42"/>
        <v xml:space="preserve"> </v>
      </c>
      <c r="AC168" s="9" t="str">
        <f t="shared" si="43"/>
        <v xml:space="preserve"> </v>
      </c>
      <c r="AD168" s="9" t="str">
        <f t="shared" si="44"/>
        <v xml:space="preserve"> </v>
      </c>
      <c r="AE168" s="9" t="str">
        <f t="shared" si="45"/>
        <v xml:space="preserve"> </v>
      </c>
      <c r="AF168" s="9" t="str">
        <f t="shared" si="46"/>
        <v xml:space="preserve"> </v>
      </c>
      <c r="AG168" s="9" t="str">
        <f t="shared" si="47"/>
        <v xml:space="preserve"> </v>
      </c>
      <c r="AH168" s="9" t="str">
        <f t="shared" si="48"/>
        <v xml:space="preserve"> </v>
      </c>
      <c r="AI168" s="9" t="str">
        <f t="shared" si="49"/>
        <v xml:space="preserve"> </v>
      </c>
      <c r="AJ168" s="9" t="str">
        <f t="shared" si="50"/>
        <v xml:space="preserve"> </v>
      </c>
      <c r="AK168" s="9" t="str">
        <f t="shared" si="51"/>
        <v xml:space="preserve"> </v>
      </c>
      <c r="AL168" s="9" t="str">
        <f t="shared" si="52"/>
        <v xml:space="preserve"> </v>
      </c>
      <c r="AN168" s="44" t="str">
        <f t="shared" si="53"/>
        <v xml:space="preserve"> </v>
      </c>
      <c r="AO168" s="44" t="str">
        <f t="shared" si="54"/>
        <v xml:space="preserve"> </v>
      </c>
      <c r="AP168" s="44" t="str">
        <f t="shared" si="55"/>
        <v xml:space="preserve"> </v>
      </c>
      <c r="AQ168" s="44" t="str">
        <f t="shared" si="56"/>
        <v xml:space="preserve"> </v>
      </c>
      <c r="AR168" s="10" t="str">
        <f t="shared" si="57"/>
        <v xml:space="preserve"> </v>
      </c>
      <c r="AS168" s="44">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4" t="str">
        <f t="shared" si="40"/>
        <v/>
      </c>
      <c r="Q169" s="2" t="str">
        <f>IF(ISNA(VLOOKUP(P169,Lookup!$B$7:$C$160,2,0)),"",VLOOKUP(P169,Lookup!$B$7:$C$160,2,0))</f>
        <v/>
      </c>
      <c r="R169" s="44" t="str">
        <f t="shared" si="41"/>
        <v/>
      </c>
      <c r="AB169" s="9" t="str">
        <f t="shared" si="42"/>
        <v xml:space="preserve"> </v>
      </c>
      <c r="AC169" s="9" t="str">
        <f t="shared" si="43"/>
        <v xml:space="preserve"> </v>
      </c>
      <c r="AD169" s="9" t="str">
        <f t="shared" si="44"/>
        <v xml:space="preserve"> </v>
      </c>
      <c r="AE169" s="9" t="str">
        <f t="shared" si="45"/>
        <v xml:space="preserve"> </v>
      </c>
      <c r="AF169" s="9" t="str">
        <f t="shared" si="46"/>
        <v xml:space="preserve"> </v>
      </c>
      <c r="AG169" s="9" t="str">
        <f t="shared" si="47"/>
        <v xml:space="preserve"> </v>
      </c>
      <c r="AH169" s="9" t="str">
        <f t="shared" si="48"/>
        <v xml:space="preserve"> </v>
      </c>
      <c r="AI169" s="9" t="str">
        <f t="shared" si="49"/>
        <v xml:space="preserve"> </v>
      </c>
      <c r="AJ169" s="9" t="str">
        <f t="shared" si="50"/>
        <v xml:space="preserve"> </v>
      </c>
      <c r="AK169" s="9" t="str">
        <f t="shared" si="51"/>
        <v xml:space="preserve"> </v>
      </c>
      <c r="AL169" s="9" t="str">
        <f t="shared" si="52"/>
        <v xml:space="preserve"> </v>
      </c>
      <c r="AN169" s="44" t="str">
        <f t="shared" si="53"/>
        <v xml:space="preserve"> </v>
      </c>
      <c r="AO169" s="44" t="str">
        <f t="shared" si="54"/>
        <v xml:space="preserve"> </v>
      </c>
      <c r="AP169" s="44" t="str">
        <f t="shared" si="55"/>
        <v xml:space="preserve"> </v>
      </c>
      <c r="AQ169" s="44" t="str">
        <f t="shared" si="56"/>
        <v xml:space="preserve"> </v>
      </c>
      <c r="AR169" s="10" t="str">
        <f t="shared" si="57"/>
        <v xml:space="preserve"> </v>
      </c>
      <c r="AS169" s="44">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4" t="str">
        <f t="shared" si="40"/>
        <v/>
      </c>
      <c r="Q170" s="2" t="str">
        <f>IF(ISNA(VLOOKUP(P170,Lookup!$B$7:$C$160,2,0)),"",VLOOKUP(P170,Lookup!$B$7:$C$160,2,0))</f>
        <v/>
      </c>
      <c r="R170" s="44" t="str">
        <f t="shared" si="41"/>
        <v/>
      </c>
      <c r="AB170" s="9" t="str">
        <f t="shared" si="42"/>
        <v xml:space="preserve"> </v>
      </c>
      <c r="AC170" s="9" t="str">
        <f t="shared" si="43"/>
        <v xml:space="preserve"> </v>
      </c>
      <c r="AD170" s="9" t="str">
        <f t="shared" si="44"/>
        <v xml:space="preserve"> </v>
      </c>
      <c r="AE170" s="9" t="str">
        <f t="shared" si="45"/>
        <v xml:space="preserve"> </v>
      </c>
      <c r="AF170" s="9" t="str">
        <f t="shared" si="46"/>
        <v xml:space="preserve"> </v>
      </c>
      <c r="AG170" s="9" t="str">
        <f t="shared" si="47"/>
        <v xml:space="preserve"> </v>
      </c>
      <c r="AH170" s="9" t="str">
        <f t="shared" si="48"/>
        <v xml:space="preserve"> </v>
      </c>
      <c r="AI170" s="9" t="str">
        <f t="shared" si="49"/>
        <v xml:space="preserve"> </v>
      </c>
      <c r="AJ170" s="9" t="str">
        <f t="shared" si="50"/>
        <v xml:space="preserve"> </v>
      </c>
      <c r="AK170" s="9" t="str">
        <f t="shared" si="51"/>
        <v xml:space="preserve"> </v>
      </c>
      <c r="AL170" s="9" t="str">
        <f t="shared" si="52"/>
        <v xml:space="preserve"> </v>
      </c>
      <c r="AN170" s="44" t="str">
        <f t="shared" si="53"/>
        <v xml:space="preserve"> </v>
      </c>
      <c r="AO170" s="44" t="str">
        <f t="shared" si="54"/>
        <v xml:space="preserve"> </v>
      </c>
      <c r="AP170" s="44" t="str">
        <f t="shared" si="55"/>
        <v xml:space="preserve"> </v>
      </c>
      <c r="AQ170" s="44" t="str">
        <f t="shared" si="56"/>
        <v xml:space="preserve"> </v>
      </c>
      <c r="AR170" s="10" t="str">
        <f t="shared" si="57"/>
        <v xml:space="preserve"> </v>
      </c>
      <c r="AS170" s="44">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4" t="str">
        <f t="shared" si="40"/>
        <v/>
      </c>
      <c r="Q171" s="2" t="str">
        <f>IF(ISNA(VLOOKUP(P171,Lookup!$B$7:$C$160,2,0)),"",VLOOKUP(P171,Lookup!$B$7:$C$160,2,0))</f>
        <v/>
      </c>
      <c r="R171" s="44" t="str">
        <f t="shared" si="41"/>
        <v/>
      </c>
      <c r="AB171" s="9" t="str">
        <f t="shared" si="42"/>
        <v xml:space="preserve"> </v>
      </c>
      <c r="AC171" s="9" t="str">
        <f t="shared" si="43"/>
        <v xml:space="preserve"> </v>
      </c>
      <c r="AD171" s="9" t="str">
        <f t="shared" si="44"/>
        <v xml:space="preserve"> </v>
      </c>
      <c r="AE171" s="9" t="str">
        <f t="shared" si="45"/>
        <v xml:space="preserve"> </v>
      </c>
      <c r="AF171" s="9" t="str">
        <f t="shared" si="46"/>
        <v xml:space="preserve"> </v>
      </c>
      <c r="AG171" s="9" t="str">
        <f t="shared" si="47"/>
        <v xml:space="preserve"> </v>
      </c>
      <c r="AH171" s="9" t="str">
        <f t="shared" si="48"/>
        <v xml:space="preserve"> </v>
      </c>
      <c r="AI171" s="9" t="str">
        <f t="shared" si="49"/>
        <v xml:space="preserve"> </v>
      </c>
      <c r="AJ171" s="9" t="str">
        <f t="shared" si="50"/>
        <v xml:space="preserve"> </v>
      </c>
      <c r="AK171" s="9" t="str">
        <f t="shared" si="51"/>
        <v xml:space="preserve"> </v>
      </c>
      <c r="AL171" s="9" t="str">
        <f t="shared" si="52"/>
        <v xml:space="preserve"> </v>
      </c>
      <c r="AN171" s="44" t="str">
        <f t="shared" si="53"/>
        <v xml:space="preserve"> </v>
      </c>
      <c r="AO171" s="44" t="str">
        <f t="shared" si="54"/>
        <v xml:space="preserve"> </v>
      </c>
      <c r="AP171" s="44" t="str">
        <f t="shared" si="55"/>
        <v xml:space="preserve"> </v>
      </c>
      <c r="AQ171" s="44" t="str">
        <f t="shared" si="56"/>
        <v xml:space="preserve"> </v>
      </c>
      <c r="AR171" s="10" t="str">
        <f t="shared" si="57"/>
        <v xml:space="preserve"> </v>
      </c>
      <c r="AS171" s="44">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4" t="str">
        <f t="shared" si="40"/>
        <v/>
      </c>
      <c r="Q172" s="2" t="str">
        <f>IF(ISNA(VLOOKUP(P172,Lookup!$B$7:$C$160,2,0)),"",VLOOKUP(P172,Lookup!$B$7:$C$160,2,0))</f>
        <v/>
      </c>
      <c r="R172" s="44" t="str">
        <f t="shared" si="41"/>
        <v/>
      </c>
      <c r="AB172" s="9" t="str">
        <f t="shared" si="42"/>
        <v xml:space="preserve"> </v>
      </c>
      <c r="AC172" s="9" t="str">
        <f t="shared" si="43"/>
        <v xml:space="preserve"> </v>
      </c>
      <c r="AD172" s="9" t="str">
        <f t="shared" si="44"/>
        <v xml:space="preserve"> </v>
      </c>
      <c r="AE172" s="9" t="str">
        <f t="shared" si="45"/>
        <v xml:space="preserve"> </v>
      </c>
      <c r="AF172" s="9" t="str">
        <f t="shared" si="46"/>
        <v xml:space="preserve"> </v>
      </c>
      <c r="AG172" s="9" t="str">
        <f t="shared" si="47"/>
        <v xml:space="preserve"> </v>
      </c>
      <c r="AH172" s="9" t="str">
        <f t="shared" si="48"/>
        <v xml:space="preserve"> </v>
      </c>
      <c r="AI172" s="9" t="str">
        <f t="shared" si="49"/>
        <v xml:space="preserve"> </v>
      </c>
      <c r="AJ172" s="9" t="str">
        <f t="shared" si="50"/>
        <v xml:space="preserve"> </v>
      </c>
      <c r="AK172" s="9" t="str">
        <f t="shared" si="51"/>
        <v xml:space="preserve"> </v>
      </c>
      <c r="AL172" s="9" t="str">
        <f t="shared" si="52"/>
        <v xml:space="preserve"> </v>
      </c>
      <c r="AN172" s="44" t="str">
        <f t="shared" si="53"/>
        <v xml:space="preserve"> </v>
      </c>
      <c r="AO172" s="44" t="str">
        <f t="shared" si="54"/>
        <v xml:space="preserve"> </v>
      </c>
      <c r="AP172" s="44" t="str">
        <f t="shared" si="55"/>
        <v xml:space="preserve"> </v>
      </c>
      <c r="AQ172" s="44" t="str">
        <f t="shared" si="56"/>
        <v xml:space="preserve"> </v>
      </c>
      <c r="AR172" s="10" t="str">
        <f t="shared" si="57"/>
        <v xml:space="preserve"> </v>
      </c>
      <c r="AS172" s="44">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4" t="str">
        <f t="shared" si="40"/>
        <v/>
      </c>
      <c r="Q173" s="2" t="str">
        <f>IF(ISNA(VLOOKUP(P173,Lookup!$B$7:$C$160,2,0)),"",VLOOKUP(P173,Lookup!$B$7:$C$160,2,0))</f>
        <v/>
      </c>
      <c r="R173" s="44" t="str">
        <f t="shared" si="41"/>
        <v/>
      </c>
      <c r="AB173" s="9" t="str">
        <f t="shared" si="42"/>
        <v xml:space="preserve"> </v>
      </c>
      <c r="AC173" s="9" t="str">
        <f t="shared" si="43"/>
        <v xml:space="preserve"> </v>
      </c>
      <c r="AD173" s="9" t="str">
        <f t="shared" si="44"/>
        <v xml:space="preserve"> </v>
      </c>
      <c r="AE173" s="9" t="str">
        <f t="shared" si="45"/>
        <v xml:space="preserve"> </v>
      </c>
      <c r="AF173" s="9" t="str">
        <f t="shared" si="46"/>
        <v xml:space="preserve"> </v>
      </c>
      <c r="AG173" s="9" t="str">
        <f t="shared" si="47"/>
        <v xml:space="preserve"> </v>
      </c>
      <c r="AH173" s="9" t="str">
        <f t="shared" si="48"/>
        <v xml:space="preserve"> </v>
      </c>
      <c r="AI173" s="9" t="str">
        <f t="shared" si="49"/>
        <v xml:space="preserve"> </v>
      </c>
      <c r="AJ173" s="9" t="str">
        <f t="shared" si="50"/>
        <v xml:space="preserve"> </v>
      </c>
      <c r="AK173" s="9" t="str">
        <f t="shared" si="51"/>
        <v xml:space="preserve"> </v>
      </c>
      <c r="AL173" s="9" t="str">
        <f t="shared" si="52"/>
        <v xml:space="preserve"> </v>
      </c>
      <c r="AN173" s="44" t="str">
        <f t="shared" si="53"/>
        <v xml:space="preserve"> </v>
      </c>
      <c r="AO173" s="44" t="str">
        <f t="shared" si="54"/>
        <v xml:space="preserve"> </v>
      </c>
      <c r="AP173" s="44" t="str">
        <f t="shared" si="55"/>
        <v xml:space="preserve"> </v>
      </c>
      <c r="AQ173" s="44" t="str">
        <f t="shared" si="56"/>
        <v xml:space="preserve"> </v>
      </c>
      <c r="AR173" s="10" t="str">
        <f t="shared" si="57"/>
        <v xml:space="preserve"> </v>
      </c>
      <c r="AS173" s="44">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4" t="str">
        <f t="shared" si="40"/>
        <v/>
      </c>
      <c r="Q174" s="2" t="str">
        <f>IF(ISNA(VLOOKUP(P174,Lookup!$B$7:$C$160,2,0)),"",VLOOKUP(P174,Lookup!$B$7:$C$160,2,0))</f>
        <v/>
      </c>
      <c r="R174" s="44" t="str">
        <f t="shared" si="41"/>
        <v/>
      </c>
      <c r="AB174" s="9" t="str">
        <f t="shared" si="42"/>
        <v xml:space="preserve"> </v>
      </c>
      <c r="AC174" s="9" t="str">
        <f t="shared" si="43"/>
        <v xml:space="preserve"> </v>
      </c>
      <c r="AD174" s="9" t="str">
        <f t="shared" si="44"/>
        <v xml:space="preserve"> </v>
      </c>
      <c r="AE174" s="9" t="str">
        <f t="shared" si="45"/>
        <v xml:space="preserve"> </v>
      </c>
      <c r="AF174" s="9" t="str">
        <f t="shared" si="46"/>
        <v xml:space="preserve"> </v>
      </c>
      <c r="AG174" s="9" t="str">
        <f t="shared" si="47"/>
        <v xml:space="preserve"> </v>
      </c>
      <c r="AH174" s="9" t="str">
        <f t="shared" si="48"/>
        <v xml:space="preserve"> </v>
      </c>
      <c r="AI174" s="9" t="str">
        <f t="shared" si="49"/>
        <v xml:space="preserve"> </v>
      </c>
      <c r="AJ174" s="9" t="str">
        <f t="shared" si="50"/>
        <v xml:space="preserve"> </v>
      </c>
      <c r="AK174" s="9" t="str">
        <f t="shared" si="51"/>
        <v xml:space="preserve"> </v>
      </c>
      <c r="AL174" s="9" t="str">
        <f t="shared" si="52"/>
        <v xml:space="preserve"> </v>
      </c>
      <c r="AN174" s="44" t="str">
        <f t="shared" si="53"/>
        <v xml:space="preserve"> </v>
      </c>
      <c r="AO174" s="44" t="str">
        <f t="shared" si="54"/>
        <v xml:space="preserve"> </v>
      </c>
      <c r="AP174" s="44" t="str">
        <f t="shared" si="55"/>
        <v xml:space="preserve"> </v>
      </c>
      <c r="AQ174" s="44" t="str">
        <f t="shared" si="56"/>
        <v xml:space="preserve"> </v>
      </c>
      <c r="AR174" s="10" t="str">
        <f t="shared" si="57"/>
        <v xml:space="preserve"> </v>
      </c>
      <c r="AS174" s="44">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4" t="str">
        <f t="shared" si="40"/>
        <v/>
      </c>
      <c r="Q175" s="2" t="str">
        <f>IF(ISNA(VLOOKUP(P175,Lookup!$B$7:$C$160,2,0)),"",VLOOKUP(P175,Lookup!$B$7:$C$160,2,0))</f>
        <v/>
      </c>
      <c r="R175" s="44" t="str">
        <f t="shared" si="41"/>
        <v/>
      </c>
      <c r="AB175" s="9" t="str">
        <f t="shared" si="42"/>
        <v xml:space="preserve"> </v>
      </c>
      <c r="AC175" s="9" t="str">
        <f t="shared" si="43"/>
        <v xml:space="preserve"> </v>
      </c>
      <c r="AD175" s="9" t="str">
        <f t="shared" si="44"/>
        <v xml:space="preserve"> </v>
      </c>
      <c r="AE175" s="9" t="str">
        <f t="shared" si="45"/>
        <v xml:space="preserve"> </v>
      </c>
      <c r="AF175" s="9" t="str">
        <f t="shared" si="46"/>
        <v xml:space="preserve"> </v>
      </c>
      <c r="AG175" s="9" t="str">
        <f t="shared" si="47"/>
        <v xml:space="preserve"> </v>
      </c>
      <c r="AH175" s="9" t="str">
        <f t="shared" si="48"/>
        <v xml:space="preserve"> </v>
      </c>
      <c r="AI175" s="9" t="str">
        <f t="shared" si="49"/>
        <v xml:space="preserve"> </v>
      </c>
      <c r="AJ175" s="9" t="str">
        <f t="shared" si="50"/>
        <v xml:space="preserve"> </v>
      </c>
      <c r="AK175" s="9" t="str">
        <f t="shared" si="51"/>
        <v xml:space="preserve"> </v>
      </c>
      <c r="AL175" s="9" t="str">
        <f t="shared" si="52"/>
        <v xml:space="preserve"> </v>
      </c>
      <c r="AN175" s="44" t="str">
        <f t="shared" si="53"/>
        <v xml:space="preserve"> </v>
      </c>
      <c r="AO175" s="44" t="str">
        <f t="shared" si="54"/>
        <v xml:space="preserve"> </v>
      </c>
      <c r="AP175" s="44" t="str">
        <f t="shared" si="55"/>
        <v xml:space="preserve"> </v>
      </c>
      <c r="AQ175" s="44" t="str">
        <f t="shared" si="56"/>
        <v xml:space="preserve"> </v>
      </c>
      <c r="AR175" s="10" t="str">
        <f t="shared" si="57"/>
        <v xml:space="preserve"> </v>
      </c>
      <c r="AS175" s="44">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4" t="str">
        <f t="shared" si="40"/>
        <v/>
      </c>
      <c r="Q176" s="2" t="str">
        <f>IF(ISNA(VLOOKUP(P176,Lookup!$B$7:$C$160,2,0)),"",VLOOKUP(P176,Lookup!$B$7:$C$160,2,0))</f>
        <v/>
      </c>
      <c r="R176" s="44" t="str">
        <f t="shared" si="41"/>
        <v/>
      </c>
      <c r="AB176" s="9" t="str">
        <f t="shared" si="42"/>
        <v xml:space="preserve"> </v>
      </c>
      <c r="AC176" s="9" t="str">
        <f t="shared" si="43"/>
        <v xml:space="preserve"> </v>
      </c>
      <c r="AD176" s="9" t="str">
        <f t="shared" si="44"/>
        <v xml:space="preserve"> </v>
      </c>
      <c r="AE176" s="9" t="str">
        <f t="shared" si="45"/>
        <v xml:space="preserve"> </v>
      </c>
      <c r="AF176" s="9" t="str">
        <f t="shared" si="46"/>
        <v xml:space="preserve"> </v>
      </c>
      <c r="AG176" s="9" t="str">
        <f t="shared" si="47"/>
        <v xml:space="preserve"> </v>
      </c>
      <c r="AH176" s="9" t="str">
        <f t="shared" si="48"/>
        <v xml:space="preserve"> </v>
      </c>
      <c r="AI176" s="9" t="str">
        <f t="shared" si="49"/>
        <v xml:space="preserve"> </v>
      </c>
      <c r="AJ176" s="9" t="str">
        <f t="shared" si="50"/>
        <v xml:space="preserve"> </v>
      </c>
      <c r="AK176" s="9" t="str">
        <f t="shared" si="51"/>
        <v xml:space="preserve"> </v>
      </c>
      <c r="AL176" s="9" t="str">
        <f t="shared" si="52"/>
        <v xml:space="preserve"> </v>
      </c>
      <c r="AN176" s="44" t="str">
        <f t="shared" si="53"/>
        <v xml:space="preserve"> </v>
      </c>
      <c r="AO176" s="44" t="str">
        <f t="shared" si="54"/>
        <v xml:space="preserve"> </v>
      </c>
      <c r="AP176" s="44" t="str">
        <f t="shared" si="55"/>
        <v xml:space="preserve"> </v>
      </c>
      <c r="AQ176" s="44" t="str">
        <f t="shared" si="56"/>
        <v xml:space="preserve"> </v>
      </c>
      <c r="AR176" s="10" t="str">
        <f t="shared" si="57"/>
        <v xml:space="preserve"> </v>
      </c>
      <c r="AS176" s="44">
        <f t="shared" si="58"/>
        <v>0</v>
      </c>
    </row>
    <row r="177" spans="2:48">
      <c r="B177" s="1">
        <v>16</v>
      </c>
      <c r="C177" s="2">
        <f t="shared" si="59"/>
        <v>167</v>
      </c>
      <c r="K177" s="2" t="str">
        <f>Magnetic!X177</f>
        <v/>
      </c>
      <c r="L177" s="2" t="str">
        <f>IF(ISNA(VLOOKUP(K177,Lookup!$F$7:$G$38,2,0)),"",VLOOKUP(K177,Lookup!$F$7:$G$38,2,0))</f>
        <v/>
      </c>
      <c r="N177" s="2" t="str">
        <f>IF(ISNA(VLOOKUP(M177,Lookup!$B$7:$C$160,2,0)),"",VLOOKUP(M177,Lookup!$B$7:$C$160,2,0))</f>
        <v/>
      </c>
      <c r="O177" s="44" t="str">
        <f t="shared" si="40"/>
        <v/>
      </c>
      <c r="Q177" s="2" t="str">
        <f>IF(ISNA(VLOOKUP(P177,Lookup!$B$7:$C$160,2,0)),"",VLOOKUP(P177,Lookup!$B$7:$C$160,2,0))</f>
        <v/>
      </c>
      <c r="R177" s="44" t="str">
        <f t="shared" si="41"/>
        <v/>
      </c>
      <c r="AB177" s="9" t="str">
        <f t="shared" si="42"/>
        <v xml:space="preserve"> </v>
      </c>
      <c r="AC177" s="9" t="str">
        <f t="shared" si="43"/>
        <v xml:space="preserve"> </v>
      </c>
      <c r="AD177" s="9" t="str">
        <f t="shared" si="44"/>
        <v xml:space="preserve"> </v>
      </c>
      <c r="AE177" s="9" t="str">
        <f t="shared" si="45"/>
        <v xml:space="preserve"> </v>
      </c>
      <c r="AF177" s="9" t="str">
        <f t="shared" si="46"/>
        <v xml:space="preserve"> </v>
      </c>
      <c r="AG177" s="9" t="str">
        <f t="shared" si="47"/>
        <v xml:space="preserve"> </v>
      </c>
      <c r="AH177" s="9" t="str">
        <f t="shared" si="48"/>
        <v xml:space="preserve"> </v>
      </c>
      <c r="AI177" s="9" t="str">
        <f t="shared" si="49"/>
        <v xml:space="preserve"> </v>
      </c>
      <c r="AJ177" s="9" t="str">
        <f t="shared" si="50"/>
        <v xml:space="preserve"> </v>
      </c>
      <c r="AK177" s="9" t="str">
        <f t="shared" si="51"/>
        <v xml:space="preserve"> </v>
      </c>
      <c r="AL177" s="9" t="str">
        <f t="shared" si="52"/>
        <v xml:space="preserve"> </v>
      </c>
      <c r="AN177" s="44" t="str">
        <f t="shared" si="53"/>
        <v xml:space="preserve"> </v>
      </c>
      <c r="AO177" s="44" t="str">
        <f t="shared" si="54"/>
        <v xml:space="preserve"> </v>
      </c>
      <c r="AP177" s="44" t="str">
        <f t="shared" si="55"/>
        <v xml:space="preserve"> </v>
      </c>
      <c r="AQ177" s="44" t="str">
        <f t="shared" si="56"/>
        <v xml:space="preserve"> </v>
      </c>
      <c r="AR177" s="10" t="str">
        <f t="shared" si="57"/>
        <v xml:space="preserve"> </v>
      </c>
      <c r="AS177" s="44">
        <f t="shared" si="58"/>
        <v>0</v>
      </c>
    </row>
    <row r="178" spans="2:48">
      <c r="B178" s="1">
        <v>17</v>
      </c>
      <c r="C178" s="2">
        <f t="shared" si="59"/>
        <v>168</v>
      </c>
      <c r="K178" s="2" t="str">
        <f>Magnetic!X178</f>
        <v/>
      </c>
      <c r="L178" s="2" t="str">
        <f>IF(ISNA(VLOOKUP(K178,Lookup!$F$7:$G$38,2,0)),"",VLOOKUP(K178,Lookup!$F$7:$G$38,2,0))</f>
        <v/>
      </c>
      <c r="N178" s="2" t="str">
        <f>IF(ISNA(VLOOKUP(M178,Lookup!$B$7:$C$160,2,0)),"",VLOOKUP(M178,Lookup!$B$7:$C$160,2,0))</f>
        <v/>
      </c>
      <c r="O178" s="44" t="str">
        <f t="shared" si="40"/>
        <v/>
      </c>
      <c r="Q178" s="2" t="str">
        <f>IF(ISNA(VLOOKUP(P178,Lookup!$B$7:$C$160,2,0)),"",VLOOKUP(P178,Lookup!$B$7:$C$160,2,0))</f>
        <v/>
      </c>
      <c r="R178" s="44" t="str">
        <f t="shared" si="41"/>
        <v/>
      </c>
      <c r="AB178" s="9" t="str">
        <f t="shared" si="42"/>
        <v xml:space="preserve"> </v>
      </c>
      <c r="AC178" s="9" t="str">
        <f t="shared" si="43"/>
        <v xml:space="preserve"> </v>
      </c>
      <c r="AD178" s="9" t="str">
        <f t="shared" si="44"/>
        <v xml:space="preserve"> </v>
      </c>
      <c r="AE178" s="9" t="str">
        <f t="shared" si="45"/>
        <v xml:space="preserve"> </v>
      </c>
      <c r="AF178" s="9" t="str">
        <f t="shared" si="46"/>
        <v xml:space="preserve"> </v>
      </c>
      <c r="AG178" s="9" t="str">
        <f t="shared" si="47"/>
        <v xml:space="preserve"> </v>
      </c>
      <c r="AH178" s="9" t="str">
        <f t="shared" si="48"/>
        <v xml:space="preserve"> </v>
      </c>
      <c r="AI178" s="9" t="str">
        <f t="shared" si="49"/>
        <v xml:space="preserve"> </v>
      </c>
      <c r="AJ178" s="9" t="str">
        <f t="shared" si="50"/>
        <v xml:space="preserve"> </v>
      </c>
      <c r="AK178" s="9" t="str">
        <f t="shared" si="51"/>
        <v xml:space="preserve"> </v>
      </c>
      <c r="AL178" s="9" t="str">
        <f t="shared" si="52"/>
        <v xml:space="preserve"> </v>
      </c>
      <c r="AN178" s="44" t="str">
        <f t="shared" si="53"/>
        <v xml:space="preserve"> </v>
      </c>
      <c r="AO178" s="44" t="str">
        <f t="shared" si="54"/>
        <v xml:space="preserve"> </v>
      </c>
      <c r="AP178" s="44" t="str">
        <f t="shared" si="55"/>
        <v xml:space="preserve"> </v>
      </c>
      <c r="AQ178" s="44" t="str">
        <f t="shared" si="56"/>
        <v xml:space="preserve"> </v>
      </c>
      <c r="AR178" s="10" t="str">
        <f t="shared" si="57"/>
        <v xml:space="preserve"> </v>
      </c>
      <c r="AS178" s="44">
        <f t="shared" si="58"/>
        <v>0</v>
      </c>
    </row>
    <row r="179" spans="2:48">
      <c r="B179" s="1">
        <v>18</v>
      </c>
      <c r="C179" s="2">
        <f t="shared" si="59"/>
        <v>169</v>
      </c>
      <c r="K179" s="2" t="str">
        <f>Magnetic!X179</f>
        <v/>
      </c>
      <c r="L179" s="2" t="str">
        <f>IF(ISNA(VLOOKUP(K179,Lookup!$F$7:$G$38,2,0)),"",VLOOKUP(K179,Lookup!$F$7:$G$38,2,0))</f>
        <v/>
      </c>
      <c r="N179" s="2" t="str">
        <f>IF(ISNA(VLOOKUP(M179,Lookup!$B$7:$C$160,2,0)),"",VLOOKUP(M179,Lookup!$B$7:$C$160,2,0))</f>
        <v/>
      </c>
      <c r="O179" s="44" t="str">
        <f t="shared" si="40"/>
        <v/>
      </c>
      <c r="Q179" s="2" t="str">
        <f>IF(ISNA(VLOOKUP(P179,Lookup!$B$7:$C$160,2,0)),"",VLOOKUP(P179,Lookup!$B$7:$C$160,2,0))</f>
        <v/>
      </c>
      <c r="R179" s="44" t="str">
        <f t="shared" si="41"/>
        <v/>
      </c>
      <c r="AB179" s="9" t="str">
        <f t="shared" si="42"/>
        <v xml:space="preserve"> </v>
      </c>
      <c r="AC179" s="9" t="str">
        <f t="shared" si="43"/>
        <v xml:space="preserve"> </v>
      </c>
      <c r="AD179" s="9" t="str">
        <f t="shared" si="44"/>
        <v xml:space="preserve"> </v>
      </c>
      <c r="AE179" s="9" t="str">
        <f t="shared" si="45"/>
        <v xml:space="preserve"> </v>
      </c>
      <c r="AF179" s="9" t="str">
        <f t="shared" si="46"/>
        <v xml:space="preserve"> </v>
      </c>
      <c r="AG179" s="9" t="str">
        <f t="shared" si="47"/>
        <v xml:space="preserve"> </v>
      </c>
      <c r="AH179" s="9" t="str">
        <f t="shared" si="48"/>
        <v xml:space="preserve"> </v>
      </c>
      <c r="AI179" s="9" t="str">
        <f t="shared" si="49"/>
        <v xml:space="preserve"> </v>
      </c>
      <c r="AJ179" s="9" t="str">
        <f t="shared" si="50"/>
        <v xml:space="preserve"> </v>
      </c>
      <c r="AK179" s="9" t="str">
        <f t="shared" si="51"/>
        <v xml:space="preserve"> </v>
      </c>
      <c r="AL179" s="9" t="str">
        <f t="shared" si="52"/>
        <v xml:space="preserve"> </v>
      </c>
      <c r="AN179" s="44" t="str">
        <f t="shared" si="53"/>
        <v xml:space="preserve"> </v>
      </c>
      <c r="AO179" s="44" t="str">
        <f t="shared" si="54"/>
        <v xml:space="preserve"> </v>
      </c>
      <c r="AP179" s="44" t="str">
        <f t="shared" si="55"/>
        <v xml:space="preserve"> </v>
      </c>
      <c r="AQ179" s="44" t="str">
        <f t="shared" si="56"/>
        <v xml:space="preserve"> </v>
      </c>
      <c r="AR179" s="10" t="str">
        <f t="shared" si="57"/>
        <v xml:space="preserve"> </v>
      </c>
      <c r="AS179" s="44">
        <f t="shared" si="58"/>
        <v>0</v>
      </c>
    </row>
    <row r="180" spans="2:48">
      <c r="B180" s="1">
        <v>19</v>
      </c>
      <c r="C180" s="2">
        <f t="shared" si="59"/>
        <v>170</v>
      </c>
      <c r="K180" s="2" t="str">
        <f>Magnetic!X180</f>
        <v/>
      </c>
      <c r="L180" s="2" t="str">
        <f>IF(ISNA(VLOOKUP(K180,Lookup!$F$7:$G$38,2,0)),"",VLOOKUP(K180,Lookup!$F$7:$G$38,2,0))</f>
        <v/>
      </c>
      <c r="N180" s="2" t="str">
        <f>IF(ISNA(VLOOKUP(M180,Lookup!$B$7:$C$160,2,0)),"",VLOOKUP(M180,Lookup!$B$7:$C$160,2,0))</f>
        <v/>
      </c>
      <c r="O180" s="44" t="str">
        <f t="shared" si="40"/>
        <v/>
      </c>
      <c r="Q180" s="2" t="str">
        <f>IF(ISNA(VLOOKUP(P180,Lookup!$B$7:$C$160,2,0)),"",VLOOKUP(P180,Lookup!$B$7:$C$160,2,0))</f>
        <v/>
      </c>
      <c r="R180" s="44" t="str">
        <f t="shared" si="41"/>
        <v/>
      </c>
      <c r="AB180" s="9" t="str">
        <f t="shared" si="42"/>
        <v xml:space="preserve"> </v>
      </c>
      <c r="AC180" s="9" t="str">
        <f t="shared" si="43"/>
        <v xml:space="preserve"> </v>
      </c>
      <c r="AD180" s="9" t="str">
        <f t="shared" si="44"/>
        <v xml:space="preserve"> </v>
      </c>
      <c r="AE180" s="9" t="str">
        <f t="shared" si="45"/>
        <v xml:space="preserve"> </v>
      </c>
      <c r="AF180" s="9" t="str">
        <f t="shared" si="46"/>
        <v xml:space="preserve"> </v>
      </c>
      <c r="AG180" s="9" t="str">
        <f t="shared" si="47"/>
        <v xml:space="preserve"> </v>
      </c>
      <c r="AH180" s="9" t="str">
        <f t="shared" si="48"/>
        <v xml:space="preserve"> </v>
      </c>
      <c r="AI180" s="9" t="str">
        <f t="shared" si="49"/>
        <v xml:space="preserve"> </v>
      </c>
      <c r="AJ180" s="9" t="str">
        <f t="shared" si="50"/>
        <v xml:space="preserve"> </v>
      </c>
      <c r="AK180" s="9" t="str">
        <f t="shared" si="51"/>
        <v xml:space="preserve"> </v>
      </c>
      <c r="AL180" s="9" t="str">
        <f t="shared" si="52"/>
        <v xml:space="preserve"> </v>
      </c>
      <c r="AN180" s="44" t="str">
        <f t="shared" si="53"/>
        <v xml:space="preserve"> </v>
      </c>
      <c r="AO180" s="44" t="str">
        <f t="shared" si="54"/>
        <v xml:space="preserve"> </v>
      </c>
      <c r="AP180" s="44" t="str">
        <f t="shared" si="55"/>
        <v xml:space="preserve"> </v>
      </c>
      <c r="AQ180" s="44" t="str">
        <f t="shared" si="56"/>
        <v xml:space="preserve"> </v>
      </c>
      <c r="AR180" s="10" t="str">
        <f t="shared" si="57"/>
        <v xml:space="preserve"> </v>
      </c>
      <c r="AS180" s="44">
        <f t="shared" si="58"/>
        <v>0</v>
      </c>
    </row>
    <row r="181" spans="2:48">
      <c r="B181" s="1">
        <v>20</v>
      </c>
      <c r="C181" s="2">
        <f t="shared" si="59"/>
        <v>171</v>
      </c>
      <c r="K181" s="2" t="str">
        <f>Magnetic!X181</f>
        <v/>
      </c>
      <c r="L181" s="2" t="str">
        <f>IF(ISNA(VLOOKUP(K181,Lookup!$F$7:$G$38,2,0)),"",VLOOKUP(K181,Lookup!$F$7:$G$38,2,0))</f>
        <v/>
      </c>
      <c r="N181" s="2" t="str">
        <f>IF(ISNA(VLOOKUP(M181,Lookup!$B$7:$C$160,2,0)),"",VLOOKUP(M181,Lookup!$B$7:$C$160,2,0))</f>
        <v/>
      </c>
      <c r="O181" s="44" t="str">
        <f t="shared" si="40"/>
        <v/>
      </c>
      <c r="Q181" s="2" t="str">
        <f>IF(ISNA(VLOOKUP(P181,Lookup!$B$7:$C$160,2,0)),"",VLOOKUP(P181,Lookup!$B$7:$C$160,2,0))</f>
        <v/>
      </c>
      <c r="R181" s="44" t="str">
        <f t="shared" si="41"/>
        <v/>
      </c>
      <c r="AB181" s="9" t="str">
        <f t="shared" si="42"/>
        <v xml:space="preserve"> </v>
      </c>
      <c r="AC181" s="9" t="str">
        <f t="shared" si="43"/>
        <v xml:space="preserve"> </v>
      </c>
      <c r="AD181" s="9" t="str">
        <f t="shared" si="44"/>
        <v xml:space="preserve"> </v>
      </c>
      <c r="AE181" s="9" t="str">
        <f t="shared" si="45"/>
        <v xml:space="preserve"> </v>
      </c>
      <c r="AF181" s="9" t="str">
        <f t="shared" si="46"/>
        <v xml:space="preserve"> </v>
      </c>
      <c r="AG181" s="9" t="str">
        <f t="shared" si="47"/>
        <v xml:space="preserve"> </v>
      </c>
      <c r="AH181" s="9" t="str">
        <f t="shared" si="48"/>
        <v xml:space="preserve"> </v>
      </c>
      <c r="AI181" s="9" t="str">
        <f t="shared" si="49"/>
        <v xml:space="preserve"> </v>
      </c>
      <c r="AJ181" s="9" t="str">
        <f t="shared" si="50"/>
        <v xml:space="preserve"> </v>
      </c>
      <c r="AK181" s="9" t="str">
        <f t="shared" si="51"/>
        <v xml:space="preserve"> </v>
      </c>
      <c r="AL181" s="9" t="str">
        <f t="shared" si="52"/>
        <v xml:space="preserve"> </v>
      </c>
      <c r="AN181" s="44" t="str">
        <f t="shared" si="53"/>
        <v xml:space="preserve"> </v>
      </c>
      <c r="AO181" s="44" t="str">
        <f t="shared" si="54"/>
        <v xml:space="preserve"> </v>
      </c>
      <c r="AP181" s="44" t="str">
        <f t="shared" si="55"/>
        <v xml:space="preserve"> </v>
      </c>
      <c r="AQ181" s="44" t="str">
        <f t="shared" si="56"/>
        <v xml:space="preserve"> </v>
      </c>
      <c r="AR181" s="10" t="str">
        <f t="shared" si="57"/>
        <v xml:space="preserve"> </v>
      </c>
      <c r="AS181" s="44">
        <f t="shared" si="58"/>
        <v>0</v>
      </c>
    </row>
    <row r="182" spans="2:48">
      <c r="B182" s="1">
        <v>21</v>
      </c>
      <c r="C182" s="2">
        <f t="shared" si="59"/>
        <v>172</v>
      </c>
      <c r="K182" s="2" t="str">
        <f>Magnetic!X182</f>
        <v/>
      </c>
      <c r="L182" s="2" t="str">
        <f>IF(ISNA(VLOOKUP(K182,Lookup!$F$7:$G$38,2,0)),"",VLOOKUP(K182,Lookup!$F$7:$G$38,2,0))</f>
        <v/>
      </c>
      <c r="N182" s="2" t="str">
        <f>IF(ISNA(VLOOKUP(M182,Lookup!$B$7:$C$160,2,0)),"",VLOOKUP(M182,Lookup!$B$7:$C$160,2,0))</f>
        <v/>
      </c>
      <c r="O182" s="44" t="str">
        <f t="shared" si="40"/>
        <v/>
      </c>
      <c r="Q182" s="2" t="str">
        <f>IF(ISNA(VLOOKUP(P182,Lookup!$B$7:$C$160,2,0)),"",VLOOKUP(P182,Lookup!$B$7:$C$160,2,0))</f>
        <v/>
      </c>
      <c r="R182" s="44" t="str">
        <f t="shared" si="41"/>
        <v/>
      </c>
      <c r="AB182" s="9" t="str">
        <f t="shared" si="42"/>
        <v xml:space="preserve"> </v>
      </c>
      <c r="AC182" s="9" t="str">
        <f t="shared" si="43"/>
        <v xml:space="preserve"> </v>
      </c>
      <c r="AD182" s="9" t="str">
        <f t="shared" si="44"/>
        <v xml:space="preserve"> </v>
      </c>
      <c r="AE182" s="9" t="str">
        <f t="shared" si="45"/>
        <v xml:space="preserve"> </v>
      </c>
      <c r="AF182" s="9" t="str">
        <f t="shared" si="46"/>
        <v xml:space="preserve"> </v>
      </c>
      <c r="AG182" s="9" t="str">
        <f t="shared" si="47"/>
        <v xml:space="preserve"> </v>
      </c>
      <c r="AH182" s="9" t="str">
        <f t="shared" si="48"/>
        <v xml:space="preserve"> </v>
      </c>
      <c r="AI182" s="9" t="str">
        <f t="shared" si="49"/>
        <v xml:space="preserve"> </v>
      </c>
      <c r="AJ182" s="9" t="str">
        <f t="shared" si="50"/>
        <v xml:space="preserve"> </v>
      </c>
      <c r="AK182" s="9" t="str">
        <f t="shared" si="51"/>
        <v xml:space="preserve"> </v>
      </c>
      <c r="AL182" s="9" t="str">
        <f t="shared" si="52"/>
        <v xml:space="preserve"> </v>
      </c>
      <c r="AN182" s="44" t="str">
        <f t="shared" si="53"/>
        <v xml:space="preserve"> </v>
      </c>
      <c r="AO182" s="44" t="str">
        <f t="shared" si="54"/>
        <v xml:space="preserve"> </v>
      </c>
      <c r="AP182" s="44" t="str">
        <f t="shared" si="55"/>
        <v xml:space="preserve"> </v>
      </c>
      <c r="AQ182" s="44" t="str">
        <f t="shared" si="56"/>
        <v xml:space="preserve"> </v>
      </c>
      <c r="AR182" s="10" t="str">
        <f t="shared" si="57"/>
        <v xml:space="preserve"> </v>
      </c>
      <c r="AS182" s="44">
        <f t="shared" si="58"/>
        <v>0</v>
      </c>
    </row>
    <row r="183" spans="2:48">
      <c r="B183" s="1">
        <v>22</v>
      </c>
      <c r="C183" s="2">
        <f t="shared" si="59"/>
        <v>173</v>
      </c>
      <c r="K183" s="2" t="str">
        <f>Magnetic!X183</f>
        <v/>
      </c>
      <c r="L183" s="2" t="str">
        <f>IF(ISNA(VLOOKUP(K183,Lookup!$F$7:$G$38,2,0)),"",VLOOKUP(K183,Lookup!$F$7:$G$38,2,0))</f>
        <v/>
      </c>
      <c r="N183" s="2" t="str">
        <f>IF(ISNA(VLOOKUP(M183,Lookup!$B$7:$C$160,2,0)),"",VLOOKUP(M183,Lookup!$B$7:$C$160,2,0))</f>
        <v/>
      </c>
      <c r="O183" s="44" t="str">
        <f t="shared" si="40"/>
        <v/>
      </c>
      <c r="Q183" s="2" t="str">
        <f>IF(ISNA(VLOOKUP(P183,Lookup!$B$7:$C$160,2,0)),"",VLOOKUP(P183,Lookup!$B$7:$C$160,2,0))</f>
        <v/>
      </c>
      <c r="R183" s="44" t="str">
        <f t="shared" si="41"/>
        <v/>
      </c>
      <c r="AB183" s="9" t="str">
        <f t="shared" si="42"/>
        <v xml:space="preserve"> </v>
      </c>
      <c r="AC183" s="9" t="str">
        <f t="shared" si="43"/>
        <v xml:space="preserve"> </v>
      </c>
      <c r="AD183" s="9" t="str">
        <f t="shared" si="44"/>
        <v xml:space="preserve"> </v>
      </c>
      <c r="AE183" s="9" t="str">
        <f t="shared" si="45"/>
        <v xml:space="preserve"> </v>
      </c>
      <c r="AF183" s="9" t="str">
        <f t="shared" si="46"/>
        <v xml:space="preserve"> </v>
      </c>
      <c r="AG183" s="9" t="str">
        <f t="shared" si="47"/>
        <v xml:space="preserve"> </v>
      </c>
      <c r="AH183" s="9" t="str">
        <f t="shared" si="48"/>
        <v xml:space="preserve"> </v>
      </c>
      <c r="AI183" s="9" t="str">
        <f t="shared" si="49"/>
        <v xml:space="preserve"> </v>
      </c>
      <c r="AJ183" s="9" t="str">
        <f t="shared" si="50"/>
        <v xml:space="preserve"> </v>
      </c>
      <c r="AK183" s="9" t="str">
        <f t="shared" si="51"/>
        <v xml:space="preserve"> </v>
      </c>
      <c r="AL183" s="9" t="str">
        <f t="shared" si="52"/>
        <v xml:space="preserve"> </v>
      </c>
      <c r="AN183" s="44" t="str">
        <f t="shared" si="53"/>
        <v xml:space="preserve"> </v>
      </c>
      <c r="AO183" s="44" t="str">
        <f t="shared" si="54"/>
        <v xml:space="preserve"> </v>
      </c>
      <c r="AP183" s="44" t="str">
        <f t="shared" si="55"/>
        <v xml:space="preserve"> </v>
      </c>
      <c r="AQ183" s="44" t="str">
        <f t="shared" si="56"/>
        <v xml:space="preserve"> </v>
      </c>
      <c r="AR183" s="10" t="str">
        <f t="shared" si="57"/>
        <v xml:space="preserve"> </v>
      </c>
      <c r="AS183" s="44">
        <f t="shared" si="58"/>
        <v>0</v>
      </c>
    </row>
    <row r="184" spans="2:48">
      <c r="B184" s="1">
        <v>23</v>
      </c>
      <c r="C184" s="2">
        <f t="shared" si="59"/>
        <v>174</v>
      </c>
      <c r="K184" s="2" t="str">
        <f>Magnetic!X184</f>
        <v/>
      </c>
      <c r="L184" s="2" t="str">
        <f>IF(ISNA(VLOOKUP(K184,Lookup!$F$7:$G$38,2,0)),"",VLOOKUP(K184,Lookup!$F$7:$G$38,2,0))</f>
        <v/>
      </c>
      <c r="N184" s="2" t="str">
        <f>IF(ISNA(VLOOKUP(M184,Lookup!$B$7:$C$160,2,0)),"",VLOOKUP(M184,Lookup!$B$7:$C$160,2,0))</f>
        <v/>
      </c>
      <c r="O184" s="44" t="str">
        <f t="shared" si="40"/>
        <v/>
      </c>
      <c r="Q184" s="2" t="str">
        <f>IF(ISNA(VLOOKUP(P184,Lookup!$B$7:$C$160,2,0)),"",VLOOKUP(P184,Lookup!$B$7:$C$160,2,0))</f>
        <v/>
      </c>
      <c r="R184" s="44" t="str">
        <f t="shared" si="41"/>
        <v/>
      </c>
      <c r="AB184" s="9" t="str">
        <f t="shared" si="42"/>
        <v xml:space="preserve"> </v>
      </c>
      <c r="AC184" s="9" t="str">
        <f t="shared" si="43"/>
        <v xml:space="preserve"> </v>
      </c>
      <c r="AD184" s="9" t="str">
        <f t="shared" si="44"/>
        <v xml:space="preserve"> </v>
      </c>
      <c r="AE184" s="9" t="str">
        <f t="shared" si="45"/>
        <v xml:space="preserve"> </v>
      </c>
      <c r="AF184" s="9" t="str">
        <f t="shared" si="46"/>
        <v xml:space="preserve"> </v>
      </c>
      <c r="AG184" s="9" t="str">
        <f t="shared" si="47"/>
        <v xml:space="preserve"> </v>
      </c>
      <c r="AH184" s="9" t="str">
        <f t="shared" si="48"/>
        <v xml:space="preserve"> </v>
      </c>
      <c r="AI184" s="9" t="str">
        <f t="shared" si="49"/>
        <v xml:space="preserve"> </v>
      </c>
      <c r="AJ184" s="9" t="str">
        <f t="shared" si="50"/>
        <v xml:space="preserve"> </v>
      </c>
      <c r="AK184" s="9" t="str">
        <f t="shared" si="51"/>
        <v xml:space="preserve"> </v>
      </c>
      <c r="AL184" s="9" t="str">
        <f t="shared" si="52"/>
        <v xml:space="preserve"> </v>
      </c>
      <c r="AN184" s="44" t="str">
        <f t="shared" si="53"/>
        <v xml:space="preserve"> </v>
      </c>
      <c r="AO184" s="44" t="str">
        <f t="shared" si="54"/>
        <v xml:space="preserve"> </v>
      </c>
      <c r="AP184" s="44" t="str">
        <f t="shared" si="55"/>
        <v xml:space="preserve"> </v>
      </c>
      <c r="AQ184" s="44" t="str">
        <f t="shared" si="56"/>
        <v xml:space="preserve"> </v>
      </c>
      <c r="AR184" s="10" t="str">
        <f>IF($K186=-99,1," ")</f>
        <v xml:space="preserve"> </v>
      </c>
      <c r="AS184" s="44">
        <f t="shared" si="58"/>
        <v>0</v>
      </c>
    </row>
    <row r="185" spans="2:48">
      <c r="B185" s="1">
        <v>24</v>
      </c>
      <c r="C185" s="2">
        <f t="shared" si="59"/>
        <v>175</v>
      </c>
      <c r="K185" s="2" t="str">
        <f>Magnetic!X185</f>
        <v/>
      </c>
      <c r="L185" s="2" t="str">
        <f>IF(ISNA(VLOOKUP(K185,Lookup!$F$7:$G$38,2,0)),"",VLOOKUP(K185,Lookup!$F$7:$G$38,2,0))</f>
        <v/>
      </c>
      <c r="N185" s="2" t="str">
        <f>IF(ISNA(VLOOKUP(M185,Lookup!$B$7:$C$160,2,0)),"",VLOOKUP(M185,Lookup!$B$7:$C$160,2,0))</f>
        <v/>
      </c>
      <c r="O185" s="44" t="str">
        <f t="shared" si="40"/>
        <v/>
      </c>
      <c r="Q185" s="2" t="str">
        <f>IF(ISNA(VLOOKUP(P185,Lookup!$B$7:$C$160,2,0)),"",VLOOKUP(P185,Lookup!$B$7:$C$160,2,0))</f>
        <v/>
      </c>
      <c r="R185" s="44" t="str">
        <f t="shared" si="41"/>
        <v/>
      </c>
      <c r="AB185" s="9" t="str">
        <f t="shared" si="42"/>
        <v xml:space="preserve"> </v>
      </c>
      <c r="AC185" s="9" t="str">
        <f t="shared" si="43"/>
        <v xml:space="preserve"> </v>
      </c>
      <c r="AD185" s="9" t="str">
        <f t="shared" si="44"/>
        <v xml:space="preserve"> </v>
      </c>
      <c r="AE185" s="9" t="str">
        <f t="shared" si="45"/>
        <v xml:space="preserve"> </v>
      </c>
      <c r="AF185" s="9" t="str">
        <f t="shared" si="46"/>
        <v xml:space="preserve"> </v>
      </c>
      <c r="AG185" s="9" t="str">
        <f t="shared" si="47"/>
        <v xml:space="preserve"> </v>
      </c>
      <c r="AH185" s="9" t="str">
        <f t="shared" si="48"/>
        <v xml:space="preserve"> </v>
      </c>
      <c r="AI185" s="9" t="str">
        <f t="shared" si="49"/>
        <v xml:space="preserve"> </v>
      </c>
      <c r="AJ185" s="9" t="str">
        <f t="shared" si="50"/>
        <v xml:space="preserve"> </v>
      </c>
      <c r="AK185" s="9" t="str">
        <f t="shared" si="51"/>
        <v xml:space="preserve"> </v>
      </c>
      <c r="AL185" s="9" t="str">
        <f t="shared" si="52"/>
        <v xml:space="preserve"> </v>
      </c>
      <c r="AN185" s="44" t="str">
        <f t="shared" si="53"/>
        <v xml:space="preserve"> </v>
      </c>
      <c r="AO185" s="44" t="str">
        <f t="shared" si="54"/>
        <v xml:space="preserve"> </v>
      </c>
      <c r="AP185" s="44" t="str">
        <f t="shared" si="55"/>
        <v xml:space="preserve"> </v>
      </c>
      <c r="AQ185" s="44" t="str">
        <f t="shared" si="56"/>
        <v xml:space="preserve"> </v>
      </c>
      <c r="AR185" s="10" t="str">
        <f>IF($K187=-99,1," ")</f>
        <v xml:space="preserve"> </v>
      </c>
      <c r="AS185" s="44">
        <f t="shared" si="58"/>
        <v>0</v>
      </c>
    </row>
    <row r="186" spans="2:48">
      <c r="B186" s="1">
        <v>25</v>
      </c>
      <c r="C186" s="2">
        <f t="shared" si="59"/>
        <v>176</v>
      </c>
      <c r="D186" s="1">
        <v>59</v>
      </c>
      <c r="E186" s="1">
        <v>18</v>
      </c>
      <c r="F186" s="1">
        <v>3</v>
      </c>
      <c r="G186" s="1">
        <v>28</v>
      </c>
      <c r="H186" s="1" t="s">
        <v>42</v>
      </c>
      <c r="I186" s="1" t="s">
        <v>156</v>
      </c>
      <c r="J186" s="1" t="s">
        <v>144</v>
      </c>
      <c r="K186" s="2" t="str">
        <f>Magnetic!X186</f>
        <v>WbS</v>
      </c>
      <c r="L186" s="2" t="str">
        <f>IF(ISNA(VLOOKUP(K186,Lookup!$F$7:$G$38,2,0)),"",VLOOKUP(K186,Lookup!$F$7:$G$38,2,0))</f>
        <v>W</v>
      </c>
      <c r="M186" s="1" t="s">
        <v>159</v>
      </c>
      <c r="N186" s="2">
        <f>IF(ISNA(VLOOKUP(M186,Lookup!$B$7:$C$160,2,0)),"",VLOOKUP(M186,Lookup!$B$7:$C$160,2,0))</f>
        <v>2</v>
      </c>
      <c r="O186" s="44">
        <f t="shared" si="40"/>
        <v>2</v>
      </c>
      <c r="P186" s="1" t="s">
        <v>159</v>
      </c>
      <c r="Q186" s="2">
        <f>IF(ISNA(VLOOKUP(P186,Lookup!$B$7:$C$160,2,0)),"",VLOOKUP(P186,Lookup!$B$7:$C$160,2,0))</f>
        <v>2</v>
      </c>
      <c r="R186" s="44">
        <f t="shared" si="41"/>
        <v>2</v>
      </c>
      <c r="S186" s="1" t="s">
        <v>172</v>
      </c>
      <c r="T186" s="1">
        <v>-99</v>
      </c>
      <c r="W186" s="1">
        <v>1</v>
      </c>
      <c r="Z186" s="44" t="s">
        <v>422</v>
      </c>
      <c r="AB186" s="9" t="str">
        <f t="shared" si="42"/>
        <v xml:space="preserve"> </v>
      </c>
      <c r="AC186" s="9">
        <f t="shared" si="43"/>
        <v>1</v>
      </c>
      <c r="AD186" s="9" t="str">
        <f t="shared" si="44"/>
        <v xml:space="preserve"> </v>
      </c>
      <c r="AE186" s="9" t="str">
        <f t="shared" si="45"/>
        <v xml:space="preserve"> </v>
      </c>
      <c r="AF186" s="9" t="str">
        <f t="shared" si="46"/>
        <v xml:space="preserve"> </v>
      </c>
      <c r="AG186" s="9" t="str">
        <f t="shared" si="47"/>
        <v xml:space="preserve"> </v>
      </c>
      <c r="AH186" s="9" t="str">
        <f t="shared" si="48"/>
        <v xml:space="preserve"> </v>
      </c>
      <c r="AI186" s="9" t="str">
        <f t="shared" si="49"/>
        <v xml:space="preserve"> </v>
      </c>
      <c r="AJ186" s="9" t="str">
        <f t="shared" si="50"/>
        <v xml:space="preserve"> </v>
      </c>
      <c r="AK186" s="9" t="str">
        <f t="shared" si="51"/>
        <v xml:space="preserve"> </v>
      </c>
      <c r="AL186" s="9" t="str">
        <f t="shared" si="52"/>
        <v xml:space="preserve"> </v>
      </c>
      <c r="AN186" s="44" t="str">
        <f t="shared" si="53"/>
        <v xml:space="preserve"> </v>
      </c>
      <c r="AO186" s="44" t="str">
        <f t="shared" si="54"/>
        <v xml:space="preserve"> </v>
      </c>
      <c r="AP186" s="44" t="str">
        <f t="shared" si="55"/>
        <v xml:space="preserve"> </v>
      </c>
      <c r="AQ186" s="44">
        <f t="shared" si="56"/>
        <v>1</v>
      </c>
      <c r="AR186" s="10" t="str">
        <f>IF($K188=-99,1," ")</f>
        <v xml:space="preserve"> </v>
      </c>
      <c r="AS186" s="44">
        <f t="shared" si="58"/>
        <v>0</v>
      </c>
      <c r="AV186" s="1" t="s">
        <v>158</v>
      </c>
    </row>
    <row r="187" spans="2:48">
      <c r="B187" s="1">
        <v>26</v>
      </c>
      <c r="C187" s="2">
        <f t="shared" si="59"/>
        <v>177</v>
      </c>
      <c r="D187" s="1">
        <v>59</v>
      </c>
      <c r="E187" s="1">
        <v>15</v>
      </c>
      <c r="F187" s="1">
        <v>6</v>
      </c>
      <c r="G187" s="1">
        <v>4</v>
      </c>
      <c r="H187" s="1" t="s">
        <v>42</v>
      </c>
      <c r="I187" s="1" t="s">
        <v>156</v>
      </c>
      <c r="J187" s="1" t="s">
        <v>41</v>
      </c>
      <c r="K187" s="2" t="str">
        <f>Magnetic!X187</f>
        <v>SbW</v>
      </c>
      <c r="L187" s="2" t="str">
        <f>IF(ISNA(VLOOKUP(K187,Lookup!$F$7:$G$38,2,0)),"",VLOOKUP(K187,Lookup!$F$7:$G$38,2,0))</f>
        <v>S</v>
      </c>
      <c r="M187" s="1" t="s">
        <v>157</v>
      </c>
      <c r="N187" s="2">
        <f>IF(ISNA(VLOOKUP(M187,Lookup!$B$7:$C$160,2,0)),"",VLOOKUP(M187,Lookup!$B$7:$C$160,2,0))</f>
        <v>4</v>
      </c>
      <c r="O187" s="44">
        <f t="shared" si="40"/>
        <v>4</v>
      </c>
      <c r="P187" s="1" t="s">
        <v>157</v>
      </c>
      <c r="Q187" s="2">
        <f>IF(ISNA(VLOOKUP(P187,Lookup!$B$7:$C$160,2,0)),"",VLOOKUP(P187,Lookup!$B$7:$C$160,2,0))</f>
        <v>4</v>
      </c>
      <c r="R187" s="44">
        <f t="shared" si="41"/>
        <v>4</v>
      </c>
      <c r="S187" s="1" t="s">
        <v>146</v>
      </c>
      <c r="T187" s="1">
        <v>77</v>
      </c>
      <c r="Z187" s="44" t="s">
        <v>422</v>
      </c>
      <c r="AB187" s="9" t="str">
        <f t="shared" si="42"/>
        <v xml:space="preserve"> </v>
      </c>
      <c r="AC187" s="9" t="str">
        <f t="shared" si="43"/>
        <v xml:space="preserve"> </v>
      </c>
      <c r="AD187" s="9">
        <f t="shared" si="44"/>
        <v>1</v>
      </c>
      <c r="AE187" s="9" t="str">
        <f t="shared" si="45"/>
        <v xml:space="preserve"> </v>
      </c>
      <c r="AF187" s="9" t="str">
        <f t="shared" si="46"/>
        <v xml:space="preserve"> </v>
      </c>
      <c r="AG187" s="9" t="str">
        <f t="shared" si="47"/>
        <v xml:space="preserve"> </v>
      </c>
      <c r="AH187" s="9" t="str">
        <f t="shared" si="48"/>
        <v xml:space="preserve"> </v>
      </c>
      <c r="AI187" s="9" t="str">
        <f t="shared" si="49"/>
        <v xml:space="preserve"> </v>
      </c>
      <c r="AJ187" s="9" t="str">
        <f t="shared" si="50"/>
        <v xml:space="preserve"> </v>
      </c>
      <c r="AK187" s="9" t="str">
        <f t="shared" si="51"/>
        <v xml:space="preserve"> </v>
      </c>
      <c r="AL187" s="9" t="str">
        <f t="shared" si="52"/>
        <v xml:space="preserve"> </v>
      </c>
      <c r="AN187" s="44" t="str">
        <f t="shared" si="53"/>
        <v xml:space="preserve"> </v>
      </c>
      <c r="AO187" s="44" t="str">
        <f t="shared" si="54"/>
        <v xml:space="preserve"> </v>
      </c>
      <c r="AP187" s="44">
        <f t="shared" si="55"/>
        <v>1</v>
      </c>
      <c r="AQ187" s="44" t="str">
        <f t="shared" si="56"/>
        <v xml:space="preserve"> </v>
      </c>
      <c r="AR187" s="10" t="str">
        <f>IF($K189=-99,1," ")</f>
        <v xml:space="preserve"> </v>
      </c>
      <c r="AS187" s="44">
        <f t="shared" si="58"/>
        <v>0</v>
      </c>
    </row>
    <row r="188" spans="2:48">
      <c r="B188" s="1">
        <v>27</v>
      </c>
      <c r="C188" s="2">
        <f t="shared" si="59"/>
        <v>178</v>
      </c>
      <c r="D188" s="1">
        <v>59</v>
      </c>
      <c r="E188" s="1">
        <v>14</v>
      </c>
      <c r="F188" s="1">
        <v>6</v>
      </c>
      <c r="G188" s="1">
        <v>55</v>
      </c>
      <c r="H188" s="1" t="s">
        <v>42</v>
      </c>
      <c r="I188" s="1" t="s">
        <v>156</v>
      </c>
      <c r="J188" s="1" t="s">
        <v>153</v>
      </c>
      <c r="K188" s="2" t="str">
        <f>Magnetic!X188</f>
        <v>SWbS</v>
      </c>
      <c r="L188" s="2" t="str">
        <f>IF(ISNA(VLOOKUP(K188,Lookup!$F$7:$G$38,2,0)),"",VLOOKUP(K188,Lookup!$F$7:$G$38,2,0))</f>
        <v>S</v>
      </c>
      <c r="M188" s="1" t="s">
        <v>149</v>
      </c>
      <c r="N188" s="2">
        <f>IF(ISNA(VLOOKUP(M188,Lookup!$B$7:$C$160,2,0)),"",VLOOKUP(M188,Lookup!$B$7:$C$160,2,0))</f>
        <v>1</v>
      </c>
      <c r="O188" s="44">
        <f t="shared" si="40"/>
        <v>1</v>
      </c>
      <c r="P188" s="1" t="s">
        <v>157</v>
      </c>
      <c r="Q188" s="2">
        <f>IF(ISNA(VLOOKUP(P188,Lookup!$B$7:$C$160,2,0)),"",VLOOKUP(P188,Lookup!$B$7:$C$160,2,0))</f>
        <v>4</v>
      </c>
      <c r="R188" s="44">
        <f t="shared" si="41"/>
        <v>4</v>
      </c>
      <c r="S188" s="6" t="s">
        <v>167</v>
      </c>
      <c r="T188" s="1">
        <v>-99</v>
      </c>
      <c r="U188" s="1">
        <v>1</v>
      </c>
      <c r="Z188" s="44" t="s">
        <v>422</v>
      </c>
      <c r="AB188" s="9" t="str">
        <f t="shared" si="42"/>
        <v xml:space="preserve"> </v>
      </c>
      <c r="AC188" s="9" t="str">
        <f t="shared" si="43"/>
        <v xml:space="preserve"> </v>
      </c>
      <c r="AD188" s="9">
        <f t="shared" si="44"/>
        <v>1</v>
      </c>
      <c r="AE188" s="9" t="str">
        <f t="shared" si="45"/>
        <v xml:space="preserve"> </v>
      </c>
      <c r="AF188" s="9" t="str">
        <f t="shared" si="46"/>
        <v xml:space="preserve"> </v>
      </c>
      <c r="AG188" s="9" t="str">
        <f t="shared" si="47"/>
        <v xml:space="preserve"> </v>
      </c>
      <c r="AH188" s="9" t="str">
        <f t="shared" si="48"/>
        <v xml:space="preserve"> </v>
      </c>
      <c r="AI188" s="9" t="str">
        <f t="shared" si="49"/>
        <v xml:space="preserve"> </v>
      </c>
      <c r="AJ188" s="9" t="str">
        <f t="shared" si="50"/>
        <v xml:space="preserve"> </v>
      </c>
      <c r="AK188" s="9" t="str">
        <f t="shared" si="51"/>
        <v xml:space="preserve"> </v>
      </c>
      <c r="AL188" s="9" t="str">
        <f t="shared" si="52"/>
        <v xml:space="preserve"> </v>
      </c>
      <c r="AN188" s="44" t="str">
        <f t="shared" si="53"/>
        <v xml:space="preserve"> </v>
      </c>
      <c r="AO188" s="44" t="str">
        <f t="shared" si="54"/>
        <v xml:space="preserve"> </v>
      </c>
      <c r="AP188" s="44">
        <f t="shared" si="55"/>
        <v>1</v>
      </c>
      <c r="AQ188" s="44" t="str">
        <f t="shared" si="56"/>
        <v xml:space="preserve"> </v>
      </c>
      <c r="AR188" s="10" t="str">
        <f t="shared" ref="AR188:AR190" si="60">IF($K190=-99,1," ")</f>
        <v xml:space="preserve"> </v>
      </c>
      <c r="AS188" s="44">
        <f t="shared" si="58"/>
        <v>0</v>
      </c>
    </row>
    <row r="189" spans="2:48">
      <c r="B189" s="1">
        <v>28</v>
      </c>
      <c r="C189" s="2">
        <f t="shared" si="59"/>
        <v>179</v>
      </c>
      <c r="D189" s="6">
        <v>59</v>
      </c>
      <c r="E189" s="6">
        <v>14</v>
      </c>
      <c r="F189" s="6">
        <v>7</v>
      </c>
      <c r="G189" s="6">
        <v>18</v>
      </c>
      <c r="H189" s="6" t="s">
        <v>42</v>
      </c>
      <c r="I189" s="1" t="s">
        <v>156</v>
      </c>
      <c r="J189" s="6" t="s">
        <v>40</v>
      </c>
      <c r="K189" s="2" t="str">
        <f>Magnetic!X189</f>
        <v>SEbE</v>
      </c>
      <c r="L189" s="2" t="str">
        <f>IF(ISNA(VLOOKUP(K189,Lookup!$F$7:$G$38,2,0)),"",VLOOKUP(K189,Lookup!$F$7:$G$38,2,0))</f>
        <v>E</v>
      </c>
      <c r="M189" s="1" t="s">
        <v>149</v>
      </c>
      <c r="N189" s="2">
        <f>IF(ISNA(VLOOKUP(M189,Lookup!$B$7:$C$160,2,0)),"",VLOOKUP(M189,Lookup!$B$7:$C$160,2,0))</f>
        <v>1</v>
      </c>
      <c r="O189" s="44">
        <f t="shared" si="40"/>
        <v>1</v>
      </c>
      <c r="P189" s="6" t="s">
        <v>149</v>
      </c>
      <c r="Q189" s="2">
        <f>IF(ISNA(VLOOKUP(P189,Lookup!$B$7:$C$160,2,0)),"",VLOOKUP(P189,Lookup!$B$7:$C$160,2,0))</f>
        <v>1</v>
      </c>
      <c r="R189" s="44">
        <f t="shared" si="41"/>
        <v>1</v>
      </c>
      <c r="S189" s="1" t="s">
        <v>146</v>
      </c>
      <c r="T189" s="6">
        <v>-99</v>
      </c>
      <c r="U189" s="1">
        <v>1</v>
      </c>
      <c r="V189" s="6"/>
      <c r="W189" s="6"/>
      <c r="X189" s="6"/>
      <c r="Y189" s="6"/>
      <c r="Z189" s="6" t="s">
        <v>129</v>
      </c>
      <c r="AB189" s="9" t="str">
        <f t="shared" si="42"/>
        <v xml:space="preserve"> </v>
      </c>
      <c r="AC189" s="9" t="str">
        <f t="shared" si="43"/>
        <v xml:space="preserve"> </v>
      </c>
      <c r="AD189" s="9" t="str">
        <f t="shared" si="44"/>
        <v xml:space="preserve"> </v>
      </c>
      <c r="AE189" s="9" t="str">
        <f t="shared" si="45"/>
        <v xml:space="preserve"> </v>
      </c>
      <c r="AF189" s="9" t="str">
        <f t="shared" si="46"/>
        <v xml:space="preserve"> </v>
      </c>
      <c r="AG189" s="9" t="str">
        <f t="shared" si="47"/>
        <v xml:space="preserve"> </v>
      </c>
      <c r="AH189" s="9" t="str">
        <f t="shared" si="48"/>
        <v xml:space="preserve"> </v>
      </c>
      <c r="AI189" s="9" t="str">
        <f t="shared" si="49"/>
        <v xml:space="preserve"> </v>
      </c>
      <c r="AJ189" s="9" t="str">
        <f t="shared" si="50"/>
        <v xml:space="preserve"> </v>
      </c>
      <c r="AK189" s="9" t="str">
        <f t="shared" si="51"/>
        <v xml:space="preserve"> </v>
      </c>
      <c r="AL189" s="9" t="str">
        <f t="shared" si="52"/>
        <v xml:space="preserve"> </v>
      </c>
      <c r="AN189" s="44" t="str">
        <f t="shared" si="53"/>
        <v xml:space="preserve"> </v>
      </c>
      <c r="AO189" s="44">
        <f t="shared" si="54"/>
        <v>1</v>
      </c>
      <c r="AP189" s="44" t="str">
        <f t="shared" si="55"/>
        <v xml:space="preserve"> </v>
      </c>
      <c r="AQ189" s="44" t="str">
        <f t="shared" si="56"/>
        <v xml:space="preserve"> </v>
      </c>
      <c r="AR189" s="10" t="str">
        <f t="shared" si="60"/>
        <v xml:space="preserve"> </v>
      </c>
      <c r="AS189" s="44">
        <f t="shared" si="58"/>
        <v>0</v>
      </c>
    </row>
    <row r="190" spans="2:48" ht="28">
      <c r="B190" s="1">
        <v>29</v>
      </c>
      <c r="C190" s="2">
        <f t="shared" si="59"/>
        <v>180</v>
      </c>
      <c r="D190" s="6">
        <v>58</v>
      </c>
      <c r="E190" s="6">
        <v>44</v>
      </c>
      <c r="F190" s="6">
        <v>8</v>
      </c>
      <c r="G190" s="6">
        <v>16</v>
      </c>
      <c r="H190" s="6" t="s">
        <v>42</v>
      </c>
      <c r="I190" s="1" t="s">
        <v>156</v>
      </c>
      <c r="J190" s="6" t="s">
        <v>153</v>
      </c>
      <c r="K190" s="2" t="str">
        <f>Magnetic!X190</f>
        <v>SWbW</v>
      </c>
      <c r="L190" s="2" t="str">
        <f>IF(ISNA(VLOOKUP(K190,Lookup!$F$7:$G$38,2,0)),"",VLOOKUP(K190,Lookup!$F$7:$G$38,2,0))</f>
        <v>W</v>
      </c>
      <c r="M190" s="1" t="s">
        <v>149</v>
      </c>
      <c r="N190" s="2">
        <f>IF(ISNA(VLOOKUP(M190,Lookup!$B$7:$C$160,2,0)),"",VLOOKUP(M190,Lookup!$B$7:$C$160,2,0))</f>
        <v>1</v>
      </c>
      <c r="O190" s="44">
        <f t="shared" si="40"/>
        <v>1</v>
      </c>
      <c r="P190" s="6" t="s">
        <v>159</v>
      </c>
      <c r="Q190" s="2">
        <f>IF(ISNA(VLOOKUP(P190,Lookup!$B$7:$C$160,2,0)),"",VLOOKUP(P190,Lookup!$B$7:$C$160,2,0))</f>
        <v>2</v>
      </c>
      <c r="R190" s="44">
        <f t="shared" si="41"/>
        <v>2</v>
      </c>
      <c r="S190" s="6" t="s">
        <v>146</v>
      </c>
      <c r="T190" s="6">
        <v>43</v>
      </c>
      <c r="U190" s="1">
        <v>1</v>
      </c>
      <c r="V190" s="6"/>
      <c r="W190" s="6"/>
      <c r="X190" s="6"/>
      <c r="Y190" s="6"/>
      <c r="Z190" s="45" t="s">
        <v>129</v>
      </c>
      <c r="AB190" s="9" t="str">
        <f t="shared" si="42"/>
        <v xml:space="preserve"> </v>
      </c>
      <c r="AC190" s="9">
        <f t="shared" si="43"/>
        <v>1</v>
      </c>
      <c r="AD190" s="9" t="str">
        <f t="shared" si="44"/>
        <v xml:space="preserve"> </v>
      </c>
      <c r="AE190" s="9" t="str">
        <f t="shared" si="45"/>
        <v xml:space="preserve"> </v>
      </c>
      <c r="AF190" s="9" t="str">
        <f t="shared" si="46"/>
        <v xml:space="preserve"> </v>
      </c>
      <c r="AG190" s="9" t="str">
        <f t="shared" si="47"/>
        <v xml:space="preserve"> </v>
      </c>
      <c r="AH190" s="9" t="str">
        <f t="shared" si="48"/>
        <v xml:space="preserve"> </v>
      </c>
      <c r="AI190" s="9" t="str">
        <f t="shared" si="49"/>
        <v xml:space="preserve"> </v>
      </c>
      <c r="AJ190" s="9" t="str">
        <f t="shared" si="50"/>
        <v xml:space="preserve"> </v>
      </c>
      <c r="AK190" s="9" t="str">
        <f t="shared" si="51"/>
        <v xml:space="preserve"> </v>
      </c>
      <c r="AL190" s="9" t="str">
        <f t="shared" si="52"/>
        <v xml:space="preserve"> </v>
      </c>
      <c r="AN190" s="44" t="str">
        <f t="shared" si="53"/>
        <v xml:space="preserve"> </v>
      </c>
      <c r="AO190" s="44" t="str">
        <f t="shared" si="54"/>
        <v xml:space="preserve"> </v>
      </c>
      <c r="AP190" s="44" t="str">
        <f t="shared" si="55"/>
        <v xml:space="preserve"> </v>
      </c>
      <c r="AQ190" s="44">
        <f t="shared" si="56"/>
        <v>1</v>
      </c>
      <c r="AR190" s="10" t="str">
        <f t="shared" si="60"/>
        <v xml:space="preserve"> </v>
      </c>
      <c r="AS190" s="44">
        <f t="shared" si="58"/>
        <v>0</v>
      </c>
    </row>
    <row r="191" spans="2:48" ht="28">
      <c r="B191" s="1">
        <v>30</v>
      </c>
      <c r="C191" s="2">
        <f t="shared" si="59"/>
        <v>181</v>
      </c>
      <c r="D191" s="6">
        <v>57</v>
      </c>
      <c r="E191" s="6">
        <v>48</v>
      </c>
      <c r="F191" s="6">
        <v>10</v>
      </c>
      <c r="G191" s="6">
        <v>22</v>
      </c>
      <c r="H191" s="6" t="s">
        <v>42</v>
      </c>
      <c r="I191" s="1" t="s">
        <v>156</v>
      </c>
      <c r="J191" s="6" t="s">
        <v>152</v>
      </c>
      <c r="K191" s="2" t="str">
        <f>Magnetic!X191</f>
        <v>SEbS</v>
      </c>
      <c r="L191" s="2" t="str">
        <f>IF(ISNA(VLOOKUP(K191,Lookup!$F$7:$G$38,2,0)),"",VLOOKUP(K191,Lookup!$F$7:$G$38,2,0))</f>
        <v>S</v>
      </c>
      <c r="M191" s="1" t="s">
        <v>130</v>
      </c>
      <c r="N191" s="2">
        <f>IF(ISNA(VLOOKUP(M191,Lookup!$B$7:$C$160,2,0)),"",VLOOKUP(M191,Lookup!$B$7:$C$160,2,0))</f>
        <v>4</v>
      </c>
      <c r="O191" s="44">
        <f t="shared" si="40"/>
        <v>4</v>
      </c>
      <c r="P191" s="6" t="s">
        <v>163</v>
      </c>
      <c r="Q191" s="2">
        <f>IF(ISNA(VLOOKUP(P191,Lookup!$B$7:$C$160,2,0)),"",VLOOKUP(P191,Lookup!$B$7:$C$160,2,0))</f>
        <v>5</v>
      </c>
      <c r="R191" s="44">
        <f t="shared" si="41"/>
        <v>5</v>
      </c>
      <c r="S191" s="6" t="s">
        <v>167</v>
      </c>
      <c r="T191" s="6">
        <v>81</v>
      </c>
      <c r="V191" s="6"/>
      <c r="W191" s="6"/>
      <c r="X191" s="6"/>
      <c r="Y191" s="6"/>
      <c r="Z191" s="6" t="s">
        <v>173</v>
      </c>
      <c r="AB191" s="9" t="str">
        <f t="shared" si="42"/>
        <v xml:space="preserve"> </v>
      </c>
      <c r="AC191" s="9" t="str">
        <f t="shared" si="43"/>
        <v xml:space="preserve"> </v>
      </c>
      <c r="AD191" s="9" t="str">
        <f t="shared" si="44"/>
        <v xml:space="preserve"> </v>
      </c>
      <c r="AE191" s="9">
        <f t="shared" si="45"/>
        <v>1</v>
      </c>
      <c r="AF191" s="9" t="str">
        <f t="shared" si="46"/>
        <v xml:space="preserve"> </v>
      </c>
      <c r="AG191" s="9" t="str">
        <f t="shared" si="47"/>
        <v xml:space="preserve"> </v>
      </c>
      <c r="AH191" s="9" t="str">
        <f t="shared" si="48"/>
        <v xml:space="preserve"> </v>
      </c>
      <c r="AI191" s="9" t="str">
        <f t="shared" si="49"/>
        <v xml:space="preserve"> </v>
      </c>
      <c r="AJ191" s="9" t="str">
        <f t="shared" si="50"/>
        <v xml:space="preserve"> </v>
      </c>
      <c r="AK191" s="9" t="str">
        <f t="shared" si="51"/>
        <v xml:space="preserve"> </v>
      </c>
      <c r="AL191" s="9" t="str">
        <f t="shared" si="52"/>
        <v xml:space="preserve"> </v>
      </c>
      <c r="AN191" s="44" t="str">
        <f t="shared" si="53"/>
        <v xml:space="preserve"> </v>
      </c>
      <c r="AO191" s="44" t="str">
        <f t="shared" si="54"/>
        <v xml:space="preserve"> </v>
      </c>
      <c r="AP191" s="44">
        <f t="shared" si="55"/>
        <v>1</v>
      </c>
      <c r="AQ191" s="44" t="str">
        <f t="shared" si="56"/>
        <v xml:space="preserve"> </v>
      </c>
      <c r="AR191" s="10" t="str">
        <f t="shared" si="57"/>
        <v xml:space="preserve"> </v>
      </c>
      <c r="AS191" s="44">
        <f t="shared" si="58"/>
        <v>0</v>
      </c>
    </row>
    <row r="192" spans="2:48" ht="28">
      <c r="B192" s="8">
        <v>37073</v>
      </c>
      <c r="C192" s="2">
        <f t="shared" si="59"/>
        <v>182</v>
      </c>
      <c r="D192" s="6">
        <v>56</v>
      </c>
      <c r="E192" s="6">
        <v>43</v>
      </c>
      <c r="F192" s="6">
        <v>12</v>
      </c>
      <c r="G192" s="6">
        <v>54</v>
      </c>
      <c r="H192" s="6" t="s">
        <v>42</v>
      </c>
      <c r="I192" s="6" t="s">
        <v>156</v>
      </c>
      <c r="J192" s="6" t="s">
        <v>154</v>
      </c>
      <c r="K192" s="2" t="str">
        <f>Magnetic!X192</f>
        <v>EbS</v>
      </c>
      <c r="L192" s="2" t="str">
        <f>IF(ISNA(VLOOKUP(K192,Lookup!$F$7:$G$38,2,0)),"",VLOOKUP(K192,Lookup!$F$7:$G$38,2,0))</f>
        <v>E</v>
      </c>
      <c r="M192" s="1" t="s">
        <v>166</v>
      </c>
      <c r="N192" s="2">
        <f>IF(ISNA(VLOOKUP(M192,Lookup!$B$7:$C$160,2,0)),"",VLOOKUP(M192,Lookup!$B$7:$C$160,2,0))</f>
        <v>6</v>
      </c>
      <c r="O192" s="44">
        <f t="shared" si="40"/>
        <v>6</v>
      </c>
      <c r="P192" s="6" t="s">
        <v>166</v>
      </c>
      <c r="Q192" s="2">
        <f>IF(ISNA(VLOOKUP(P192,Lookup!$B$7:$C$160,2,0)),"",VLOOKUP(P192,Lookup!$B$7:$C$160,2,0))</f>
        <v>6</v>
      </c>
      <c r="R192" s="44">
        <f t="shared" si="41"/>
        <v>6</v>
      </c>
      <c r="S192" s="6" t="s">
        <v>167</v>
      </c>
      <c r="T192" s="6">
        <v>101</v>
      </c>
      <c r="U192" s="1">
        <v>1</v>
      </c>
      <c r="V192" s="6"/>
      <c r="W192" s="6"/>
      <c r="X192" s="6"/>
      <c r="Y192" s="6"/>
      <c r="Z192" s="45" t="s">
        <v>423</v>
      </c>
      <c r="AB192" s="9" t="str">
        <f t="shared" si="42"/>
        <v xml:space="preserve"> </v>
      </c>
      <c r="AC192" s="9" t="str">
        <f t="shared" si="43"/>
        <v xml:space="preserve"> </v>
      </c>
      <c r="AD192" s="9" t="str">
        <f t="shared" si="44"/>
        <v xml:space="preserve"> </v>
      </c>
      <c r="AE192" s="9" t="str">
        <f t="shared" si="45"/>
        <v xml:space="preserve"> </v>
      </c>
      <c r="AF192" s="9">
        <f t="shared" si="46"/>
        <v>1</v>
      </c>
      <c r="AG192" s="9" t="str">
        <f t="shared" si="47"/>
        <v xml:space="preserve"> </v>
      </c>
      <c r="AH192" s="9" t="str">
        <f t="shared" si="48"/>
        <v xml:space="preserve"> </v>
      </c>
      <c r="AI192" s="9" t="str">
        <f t="shared" si="49"/>
        <v xml:space="preserve"> </v>
      </c>
      <c r="AJ192" s="9" t="str">
        <f t="shared" si="50"/>
        <v xml:space="preserve"> </v>
      </c>
      <c r="AK192" s="9" t="str">
        <f t="shared" si="51"/>
        <v xml:space="preserve"> </v>
      </c>
      <c r="AL192" s="9" t="str">
        <f t="shared" si="52"/>
        <v xml:space="preserve"> </v>
      </c>
      <c r="AN192" s="44" t="str">
        <f t="shared" si="53"/>
        <v xml:space="preserve"> </v>
      </c>
      <c r="AO192" s="44">
        <f t="shared" si="54"/>
        <v>1</v>
      </c>
      <c r="AP192" s="44" t="str">
        <f t="shared" si="55"/>
        <v xml:space="preserve"> </v>
      </c>
      <c r="AQ192" s="44" t="str">
        <f t="shared" si="56"/>
        <v xml:space="preserve"> </v>
      </c>
      <c r="AR192" s="10" t="str">
        <f t="shared" si="57"/>
        <v xml:space="preserve"> </v>
      </c>
      <c r="AS192" s="44">
        <f t="shared" si="58"/>
        <v>0</v>
      </c>
    </row>
    <row r="193" spans="2:45" ht="28">
      <c r="B193" s="1">
        <v>2</v>
      </c>
      <c r="C193" s="2">
        <f t="shared" si="59"/>
        <v>183</v>
      </c>
      <c r="D193" s="6">
        <v>56</v>
      </c>
      <c r="E193" s="6">
        <v>33</v>
      </c>
      <c r="F193" s="6">
        <v>15</v>
      </c>
      <c r="G193" s="6">
        <v>18</v>
      </c>
      <c r="H193" s="6" t="s">
        <v>42</v>
      </c>
      <c r="I193" s="1" t="s">
        <v>156</v>
      </c>
      <c r="J193" s="6" t="s">
        <v>145</v>
      </c>
      <c r="K193" s="2" t="str">
        <f>Magnetic!X193</f>
        <v>SbE</v>
      </c>
      <c r="L193" s="2" t="str">
        <f>IF(ISNA(VLOOKUP(K193,Lookup!$F$7:$G$38,2,0)),"",VLOOKUP(K193,Lookup!$F$7:$G$38,2,0))</f>
        <v>S</v>
      </c>
      <c r="M193" s="1" t="s">
        <v>163</v>
      </c>
      <c r="N193" s="2">
        <f>IF(ISNA(VLOOKUP(M193,Lookup!$B$7:$C$160,2,0)),"",VLOOKUP(M193,Lookup!$B$7:$C$160,2,0))</f>
        <v>5</v>
      </c>
      <c r="O193" s="44">
        <f t="shared" si="40"/>
        <v>5</v>
      </c>
      <c r="P193" s="6" t="s">
        <v>163</v>
      </c>
      <c r="Q193" s="2">
        <f>IF(ISNA(VLOOKUP(P193,Lookup!$B$7:$C$160,2,0)),"",VLOOKUP(P193,Lookup!$B$7:$C$160,2,0))</f>
        <v>5</v>
      </c>
      <c r="R193" s="44">
        <f t="shared" si="41"/>
        <v>5</v>
      </c>
      <c r="S193" s="6" t="s">
        <v>147</v>
      </c>
      <c r="T193" s="6">
        <v>-99</v>
      </c>
      <c r="V193" s="6"/>
      <c r="W193" s="6"/>
      <c r="X193" s="6"/>
      <c r="Y193" s="6"/>
      <c r="Z193" s="45" t="s">
        <v>423</v>
      </c>
      <c r="AB193" s="9" t="str">
        <f t="shared" si="42"/>
        <v xml:space="preserve"> </v>
      </c>
      <c r="AC193" s="9" t="str">
        <f t="shared" si="43"/>
        <v xml:space="preserve"> </v>
      </c>
      <c r="AD193" s="9" t="str">
        <f t="shared" si="44"/>
        <v xml:space="preserve"> </v>
      </c>
      <c r="AE193" s="9">
        <f t="shared" si="45"/>
        <v>1</v>
      </c>
      <c r="AF193" s="9" t="str">
        <f t="shared" si="46"/>
        <v xml:space="preserve"> </v>
      </c>
      <c r="AG193" s="9" t="str">
        <f t="shared" si="47"/>
        <v xml:space="preserve"> </v>
      </c>
      <c r="AH193" s="9" t="str">
        <f t="shared" si="48"/>
        <v xml:space="preserve"> </v>
      </c>
      <c r="AI193" s="9" t="str">
        <f t="shared" si="49"/>
        <v xml:space="preserve"> </v>
      </c>
      <c r="AJ193" s="9" t="str">
        <f t="shared" si="50"/>
        <v xml:space="preserve"> </v>
      </c>
      <c r="AK193" s="9" t="str">
        <f t="shared" si="51"/>
        <v xml:space="preserve"> </v>
      </c>
      <c r="AL193" s="9" t="str">
        <f t="shared" si="52"/>
        <v xml:space="preserve"> </v>
      </c>
      <c r="AN193" s="44" t="str">
        <f t="shared" si="53"/>
        <v xml:space="preserve"> </v>
      </c>
      <c r="AO193" s="44" t="str">
        <f t="shared" si="54"/>
        <v xml:space="preserve"> </v>
      </c>
      <c r="AP193" s="44">
        <f t="shared" si="55"/>
        <v>1</v>
      </c>
      <c r="AQ193" s="44" t="str">
        <f t="shared" si="56"/>
        <v xml:space="preserve"> </v>
      </c>
      <c r="AR193" s="10" t="str">
        <f t="shared" si="57"/>
        <v xml:space="preserve"> </v>
      </c>
      <c r="AS193" s="44">
        <f t="shared" si="58"/>
        <v>0</v>
      </c>
    </row>
    <row r="194" spans="2:45" ht="28">
      <c r="B194" s="1">
        <v>3</v>
      </c>
      <c r="C194" s="2">
        <f t="shared" si="59"/>
        <v>184</v>
      </c>
      <c r="D194" s="6">
        <v>56</v>
      </c>
      <c r="E194" s="6">
        <v>30</v>
      </c>
      <c r="F194" s="6">
        <v>19</v>
      </c>
      <c r="G194" s="6">
        <v>49</v>
      </c>
      <c r="H194" s="6" t="s">
        <v>42</v>
      </c>
      <c r="I194" s="6" t="s">
        <v>156</v>
      </c>
      <c r="J194" s="6" t="s">
        <v>145</v>
      </c>
      <c r="K194" s="2" t="str">
        <f>Magnetic!X194</f>
        <v>SbE</v>
      </c>
      <c r="L194" s="2" t="str">
        <f>IF(ISNA(VLOOKUP(K194,Lookup!$F$7:$G$38,2,0)),"",VLOOKUP(K194,Lookup!$F$7:$G$38,2,0))</f>
        <v>S</v>
      </c>
      <c r="M194" s="1" t="s">
        <v>163</v>
      </c>
      <c r="N194" s="2">
        <f>IF(ISNA(VLOOKUP(M194,Lookup!$B$7:$C$160,2,0)),"",VLOOKUP(M194,Lookup!$B$7:$C$160,2,0))</f>
        <v>5</v>
      </c>
      <c r="O194" s="44">
        <f t="shared" si="40"/>
        <v>5</v>
      </c>
      <c r="P194" s="6" t="s">
        <v>163</v>
      </c>
      <c r="Q194" s="2">
        <f>IF(ISNA(VLOOKUP(P194,Lookup!$B$7:$C$160,2,0)),"",VLOOKUP(P194,Lookup!$B$7:$C$160,2,0))</f>
        <v>5</v>
      </c>
      <c r="R194" s="44">
        <f t="shared" si="41"/>
        <v>5</v>
      </c>
      <c r="S194" s="6" t="s">
        <v>135</v>
      </c>
      <c r="T194" s="6">
        <v>-99</v>
      </c>
      <c r="U194" s="1">
        <v>1</v>
      </c>
      <c r="V194" s="6"/>
      <c r="W194" s="6"/>
      <c r="X194" s="6"/>
      <c r="Y194" s="6"/>
      <c r="Z194" s="45" t="s">
        <v>423</v>
      </c>
      <c r="AB194" s="9" t="str">
        <f t="shared" si="42"/>
        <v xml:space="preserve"> </v>
      </c>
      <c r="AC194" s="9" t="str">
        <f t="shared" si="43"/>
        <v xml:space="preserve"> </v>
      </c>
      <c r="AD194" s="9" t="str">
        <f t="shared" si="44"/>
        <v xml:space="preserve"> </v>
      </c>
      <c r="AE194" s="9">
        <f t="shared" si="45"/>
        <v>1</v>
      </c>
      <c r="AF194" s="9" t="str">
        <f t="shared" si="46"/>
        <v xml:space="preserve"> </v>
      </c>
      <c r="AG194" s="9" t="str">
        <f t="shared" si="47"/>
        <v xml:space="preserve"> </v>
      </c>
      <c r="AH194" s="9" t="str">
        <f t="shared" si="48"/>
        <v xml:space="preserve"> </v>
      </c>
      <c r="AI194" s="9" t="str">
        <f t="shared" si="49"/>
        <v xml:space="preserve"> </v>
      </c>
      <c r="AJ194" s="9" t="str">
        <f t="shared" si="50"/>
        <v xml:space="preserve"> </v>
      </c>
      <c r="AK194" s="9" t="str">
        <f t="shared" si="51"/>
        <v xml:space="preserve"> </v>
      </c>
      <c r="AL194" s="9" t="str">
        <f t="shared" si="52"/>
        <v xml:space="preserve"> </v>
      </c>
      <c r="AN194" s="44" t="str">
        <f t="shared" si="53"/>
        <v xml:space="preserve"> </v>
      </c>
      <c r="AO194" s="44" t="str">
        <f t="shared" si="54"/>
        <v xml:space="preserve"> </v>
      </c>
      <c r="AP194" s="44">
        <f t="shared" si="55"/>
        <v>1</v>
      </c>
      <c r="AQ194" s="44" t="str">
        <f t="shared" si="56"/>
        <v xml:space="preserve"> </v>
      </c>
      <c r="AR194" s="10" t="str">
        <f t="shared" si="57"/>
        <v xml:space="preserve"> </v>
      </c>
      <c r="AS194" s="44">
        <f t="shared" si="58"/>
        <v>0</v>
      </c>
    </row>
    <row r="195" spans="2:45" ht="28">
      <c r="B195" s="1">
        <v>4</v>
      </c>
      <c r="C195" s="2">
        <f t="shared" si="59"/>
        <v>185</v>
      </c>
      <c r="D195" s="6">
        <v>56</v>
      </c>
      <c r="E195" s="6">
        <v>25</v>
      </c>
      <c r="F195" s="6">
        <v>22</v>
      </c>
      <c r="G195" s="6">
        <v>46</v>
      </c>
      <c r="H195" s="6" t="s">
        <v>42</v>
      </c>
      <c r="I195" s="1" t="s">
        <v>156</v>
      </c>
      <c r="J195" s="6" t="s">
        <v>152</v>
      </c>
      <c r="K195" s="2" t="str">
        <f>Magnetic!X195</f>
        <v>SEbS</v>
      </c>
      <c r="L195" s="2" t="str">
        <f>IF(ISNA(VLOOKUP(K195,Lookup!$F$7:$G$38,2,0)),"",VLOOKUP(K195,Lookup!$F$7:$G$38,2,0))</f>
        <v>S</v>
      </c>
      <c r="M195" s="1" t="s">
        <v>157</v>
      </c>
      <c r="N195" s="2">
        <f>IF(ISNA(VLOOKUP(M195,Lookup!$B$7:$C$160,2,0)),"",VLOOKUP(M195,Lookup!$B$7:$C$160,2,0))</f>
        <v>4</v>
      </c>
      <c r="O195" s="44">
        <f t="shared" si="40"/>
        <v>4</v>
      </c>
      <c r="P195" s="6" t="s">
        <v>157</v>
      </c>
      <c r="Q195" s="2">
        <f>IF(ISNA(VLOOKUP(P195,Lookup!$B$7:$C$160,2,0)),"",VLOOKUP(P195,Lookup!$B$7:$C$160,2,0))</f>
        <v>4</v>
      </c>
      <c r="R195" s="44">
        <f t="shared" si="41"/>
        <v>4</v>
      </c>
      <c r="S195" s="6" t="s">
        <v>135</v>
      </c>
      <c r="T195" s="6">
        <v>-99</v>
      </c>
      <c r="V195" s="6"/>
      <c r="W195" s="6"/>
      <c r="X195" s="6"/>
      <c r="Y195" s="6"/>
      <c r="Z195" s="45" t="s">
        <v>423</v>
      </c>
      <c r="AB195" s="9" t="str">
        <f t="shared" si="42"/>
        <v xml:space="preserve"> </v>
      </c>
      <c r="AC195" s="9" t="str">
        <f t="shared" si="43"/>
        <v xml:space="preserve"> </v>
      </c>
      <c r="AD195" s="9">
        <f t="shared" si="44"/>
        <v>1</v>
      </c>
      <c r="AE195" s="9" t="str">
        <f t="shared" si="45"/>
        <v xml:space="preserve"> </v>
      </c>
      <c r="AF195" s="9" t="str">
        <f t="shared" si="46"/>
        <v xml:space="preserve"> </v>
      </c>
      <c r="AG195" s="9" t="str">
        <f t="shared" si="47"/>
        <v xml:space="preserve"> </v>
      </c>
      <c r="AH195" s="9" t="str">
        <f t="shared" si="48"/>
        <v xml:space="preserve"> </v>
      </c>
      <c r="AI195" s="9" t="str">
        <f t="shared" si="49"/>
        <v xml:space="preserve"> </v>
      </c>
      <c r="AJ195" s="9" t="str">
        <f t="shared" si="50"/>
        <v xml:space="preserve"> </v>
      </c>
      <c r="AK195" s="9" t="str">
        <f t="shared" si="51"/>
        <v xml:space="preserve"> </v>
      </c>
      <c r="AL195" s="9" t="str">
        <f t="shared" si="52"/>
        <v xml:space="preserve"> </v>
      </c>
      <c r="AN195" s="44" t="str">
        <f t="shared" si="53"/>
        <v xml:space="preserve"> </v>
      </c>
      <c r="AO195" s="44" t="str">
        <f t="shared" si="54"/>
        <v xml:space="preserve"> </v>
      </c>
      <c r="AP195" s="44">
        <f t="shared" si="55"/>
        <v>1</v>
      </c>
      <c r="AQ195" s="44" t="str">
        <f t="shared" si="56"/>
        <v xml:space="preserve"> </v>
      </c>
      <c r="AR195" s="10" t="str">
        <f t="shared" si="57"/>
        <v xml:space="preserve"> </v>
      </c>
      <c r="AS195" s="44">
        <f t="shared" si="58"/>
        <v>0</v>
      </c>
    </row>
    <row r="196" spans="2:45" ht="28">
      <c r="B196" s="1">
        <v>5</v>
      </c>
      <c r="C196" s="2">
        <f t="shared" si="59"/>
        <v>186</v>
      </c>
      <c r="D196" s="6">
        <v>56</v>
      </c>
      <c r="E196" s="6">
        <v>14</v>
      </c>
      <c r="F196" s="6">
        <v>26</v>
      </c>
      <c r="G196" s="6">
        <v>26</v>
      </c>
      <c r="H196" s="6" t="s">
        <v>42</v>
      </c>
      <c r="I196" s="6" t="s">
        <v>156</v>
      </c>
      <c r="J196" s="6" t="s">
        <v>174</v>
      </c>
      <c r="K196" s="2" t="str">
        <f>Magnetic!X196</f>
        <v>EbS</v>
      </c>
      <c r="L196" s="2" t="str">
        <f>IF(ISNA(VLOOKUP(K196,Lookup!$F$7:$G$38,2,0)),"",VLOOKUP(K196,Lookup!$F$7:$G$38,2,0))</f>
        <v>E</v>
      </c>
      <c r="M196" s="1" t="s">
        <v>163</v>
      </c>
      <c r="N196" s="2">
        <f>IF(ISNA(VLOOKUP(M196,Lookup!$B$7:$C$160,2,0)),"",VLOOKUP(M196,Lookup!$B$7:$C$160,2,0))</f>
        <v>5</v>
      </c>
      <c r="O196" s="44">
        <f t="shared" si="40"/>
        <v>5</v>
      </c>
      <c r="P196" s="6" t="s">
        <v>163</v>
      </c>
      <c r="Q196" s="2">
        <f>IF(ISNA(VLOOKUP(P196,Lookup!$B$7:$C$160,2,0)),"",VLOOKUP(P196,Lookup!$B$7:$C$160,2,0))</f>
        <v>5</v>
      </c>
      <c r="R196" s="44">
        <f t="shared" si="41"/>
        <v>5</v>
      </c>
      <c r="S196" s="6" t="s">
        <v>167</v>
      </c>
      <c r="T196" s="6">
        <v>122</v>
      </c>
      <c r="V196" s="6"/>
      <c r="W196" s="6"/>
      <c r="X196" s="6"/>
      <c r="Y196" s="6"/>
      <c r="Z196" s="6" t="s">
        <v>160</v>
      </c>
      <c r="AB196" s="9" t="str">
        <f t="shared" si="42"/>
        <v xml:space="preserve"> </v>
      </c>
      <c r="AC196" s="9" t="str">
        <f t="shared" si="43"/>
        <v xml:space="preserve"> </v>
      </c>
      <c r="AD196" s="9" t="str">
        <f t="shared" si="44"/>
        <v xml:space="preserve"> </v>
      </c>
      <c r="AE196" s="9">
        <f t="shared" si="45"/>
        <v>1</v>
      </c>
      <c r="AF196" s="9" t="str">
        <f t="shared" si="46"/>
        <v xml:space="preserve"> </v>
      </c>
      <c r="AG196" s="9" t="str">
        <f t="shared" si="47"/>
        <v xml:space="preserve"> </v>
      </c>
      <c r="AH196" s="9" t="str">
        <f t="shared" si="48"/>
        <v xml:space="preserve"> </v>
      </c>
      <c r="AI196" s="9" t="str">
        <f t="shared" si="49"/>
        <v xml:space="preserve"> </v>
      </c>
      <c r="AJ196" s="9" t="str">
        <f t="shared" si="50"/>
        <v xml:space="preserve"> </v>
      </c>
      <c r="AK196" s="9" t="str">
        <f t="shared" si="51"/>
        <v xml:space="preserve"> </v>
      </c>
      <c r="AL196" s="9" t="str">
        <f t="shared" si="52"/>
        <v xml:space="preserve"> </v>
      </c>
      <c r="AN196" s="44" t="str">
        <f t="shared" si="53"/>
        <v xml:space="preserve"> </v>
      </c>
      <c r="AO196" s="44">
        <f t="shared" si="54"/>
        <v>1</v>
      </c>
      <c r="AP196" s="44" t="str">
        <f t="shared" si="55"/>
        <v xml:space="preserve"> </v>
      </c>
      <c r="AQ196" s="44" t="str">
        <f t="shared" si="56"/>
        <v xml:space="preserve"> </v>
      </c>
      <c r="AR196" s="10" t="str">
        <f t="shared" si="57"/>
        <v xml:space="preserve"> </v>
      </c>
      <c r="AS196" s="44">
        <f t="shared" si="58"/>
        <v>0</v>
      </c>
    </row>
    <row r="197" spans="2:45">
      <c r="B197" s="1">
        <v>6</v>
      </c>
      <c r="C197" s="2">
        <f t="shared" si="59"/>
        <v>187</v>
      </c>
      <c r="D197" s="12">
        <v>56</v>
      </c>
      <c r="E197" s="6">
        <v>23</v>
      </c>
      <c r="F197" s="6">
        <v>28</v>
      </c>
      <c r="G197" s="6">
        <v>50</v>
      </c>
      <c r="H197" s="6" t="s">
        <v>42</v>
      </c>
      <c r="I197" s="1" t="s">
        <v>156</v>
      </c>
      <c r="J197" s="6" t="s">
        <v>175</v>
      </c>
      <c r="K197" s="2" t="str">
        <f>Magnetic!X197</f>
        <v>SWbS</v>
      </c>
      <c r="L197" s="2" t="str">
        <f>IF(ISNA(VLOOKUP(K197,Lookup!$F$7:$G$38,2,0)),"",VLOOKUP(K197,Lookup!$F$7:$G$38,2,0))</f>
        <v>S</v>
      </c>
      <c r="M197" s="1" t="s">
        <v>149</v>
      </c>
      <c r="N197" s="2">
        <f>IF(ISNA(VLOOKUP(M197,Lookup!$B$7:$C$160,2,0)),"",VLOOKUP(M197,Lookup!$B$7:$C$160,2,0))</f>
        <v>1</v>
      </c>
      <c r="O197" s="44">
        <f t="shared" si="40"/>
        <v>1</v>
      </c>
      <c r="P197" s="6" t="s">
        <v>149</v>
      </c>
      <c r="Q197" s="2">
        <f>IF(ISNA(VLOOKUP(P197,Lookup!$B$7:$C$160,2,0)),"",VLOOKUP(P197,Lookup!$B$7:$C$160,2,0))</f>
        <v>1</v>
      </c>
      <c r="R197" s="44">
        <f t="shared" si="41"/>
        <v>1</v>
      </c>
      <c r="S197" s="6" t="s">
        <v>167</v>
      </c>
      <c r="T197" s="6">
        <v>80</v>
      </c>
      <c r="V197" s="6"/>
      <c r="W197" s="6"/>
      <c r="X197" s="6"/>
      <c r="Y197" s="6"/>
      <c r="Z197" s="6" t="s">
        <v>160</v>
      </c>
      <c r="AB197" s="9" t="str">
        <f t="shared" si="42"/>
        <v xml:space="preserve"> </v>
      </c>
      <c r="AC197" s="9" t="str">
        <f t="shared" si="43"/>
        <v xml:space="preserve"> </v>
      </c>
      <c r="AD197" s="9" t="str">
        <f t="shared" si="44"/>
        <v xml:space="preserve"> </v>
      </c>
      <c r="AE197" s="9" t="str">
        <f t="shared" si="45"/>
        <v xml:space="preserve"> </v>
      </c>
      <c r="AF197" s="9" t="str">
        <f t="shared" si="46"/>
        <v xml:space="preserve"> </v>
      </c>
      <c r="AG197" s="9" t="str">
        <f t="shared" si="47"/>
        <v xml:space="preserve"> </v>
      </c>
      <c r="AH197" s="9" t="str">
        <f t="shared" si="48"/>
        <v xml:space="preserve"> </v>
      </c>
      <c r="AI197" s="9" t="str">
        <f t="shared" si="49"/>
        <v xml:space="preserve"> </v>
      </c>
      <c r="AJ197" s="9" t="str">
        <f t="shared" si="50"/>
        <v xml:space="preserve"> </v>
      </c>
      <c r="AK197" s="9" t="str">
        <f t="shared" si="51"/>
        <v xml:space="preserve"> </v>
      </c>
      <c r="AL197" s="9" t="str">
        <f t="shared" si="52"/>
        <v xml:space="preserve"> </v>
      </c>
      <c r="AN197" s="44" t="str">
        <f t="shared" si="53"/>
        <v xml:space="preserve"> </v>
      </c>
      <c r="AO197" s="44" t="str">
        <f t="shared" si="54"/>
        <v xml:space="preserve"> </v>
      </c>
      <c r="AP197" s="44">
        <f t="shared" si="55"/>
        <v>1</v>
      </c>
      <c r="AQ197" s="44" t="str">
        <f t="shared" si="56"/>
        <v xml:space="preserve"> </v>
      </c>
      <c r="AR197" s="10" t="str">
        <f t="shared" si="57"/>
        <v xml:space="preserve"> </v>
      </c>
      <c r="AS197" s="44">
        <f t="shared" si="58"/>
        <v>0</v>
      </c>
    </row>
    <row r="198" spans="2:45" ht="28">
      <c r="B198" s="1">
        <v>7</v>
      </c>
      <c r="C198" s="2">
        <f t="shared" si="59"/>
        <v>188</v>
      </c>
      <c r="D198" s="6">
        <v>56</v>
      </c>
      <c r="E198" s="6">
        <v>25</v>
      </c>
      <c r="F198" s="6">
        <v>32</v>
      </c>
      <c r="G198" s="6">
        <v>34</v>
      </c>
      <c r="H198" s="6" t="s">
        <v>42</v>
      </c>
      <c r="I198" s="6" t="s">
        <v>156</v>
      </c>
      <c r="J198" s="6" t="s">
        <v>152</v>
      </c>
      <c r="K198" s="2" t="str">
        <f>Magnetic!X198</f>
        <v>SSE</v>
      </c>
      <c r="L198" s="2" t="str">
        <f>IF(ISNA(VLOOKUP(K198,Lookup!$F$7:$G$38,2,0)),"",VLOOKUP(K198,Lookup!$F$7:$G$38,2,0))</f>
        <v>S</v>
      </c>
      <c r="M198" s="1" t="s">
        <v>132</v>
      </c>
      <c r="N198" s="2">
        <f>IF(ISNA(VLOOKUP(M198,Lookup!$B$7:$C$160,2,0)),"",VLOOKUP(M198,Lookup!$B$7:$C$160,2,0))</f>
        <v>5</v>
      </c>
      <c r="O198" s="44">
        <f t="shared" si="40"/>
        <v>5</v>
      </c>
      <c r="P198" s="6" t="s">
        <v>132</v>
      </c>
      <c r="Q198" s="2">
        <f>IF(ISNA(VLOOKUP(P198,Lookup!$B$7:$C$160,2,0)),"",VLOOKUP(P198,Lookup!$B$7:$C$160,2,0))</f>
        <v>5</v>
      </c>
      <c r="R198" s="44">
        <f t="shared" si="41"/>
        <v>5</v>
      </c>
      <c r="S198" s="6" t="s">
        <v>146</v>
      </c>
      <c r="T198" s="6">
        <v>120</v>
      </c>
      <c r="U198" s="1">
        <v>1</v>
      </c>
      <c r="V198" s="6"/>
      <c r="W198" s="6"/>
      <c r="X198" s="6"/>
      <c r="Y198" s="6"/>
      <c r="Z198" s="45" t="s">
        <v>160</v>
      </c>
      <c r="AB198" s="9" t="str">
        <f t="shared" si="42"/>
        <v xml:space="preserve"> </v>
      </c>
      <c r="AC198" s="9" t="str">
        <f t="shared" si="43"/>
        <v xml:space="preserve"> </v>
      </c>
      <c r="AD198" s="9" t="str">
        <f t="shared" si="44"/>
        <v xml:space="preserve"> </v>
      </c>
      <c r="AE198" s="9">
        <f t="shared" si="45"/>
        <v>1</v>
      </c>
      <c r="AF198" s="9" t="str">
        <f t="shared" si="46"/>
        <v xml:space="preserve"> </v>
      </c>
      <c r="AG198" s="9" t="str">
        <f t="shared" si="47"/>
        <v xml:space="preserve"> </v>
      </c>
      <c r="AH198" s="9" t="str">
        <f t="shared" si="48"/>
        <v xml:space="preserve"> </v>
      </c>
      <c r="AI198" s="9" t="str">
        <f t="shared" si="49"/>
        <v xml:space="preserve"> </v>
      </c>
      <c r="AJ198" s="9" t="str">
        <f t="shared" si="50"/>
        <v xml:space="preserve"> </v>
      </c>
      <c r="AK198" s="9" t="str">
        <f t="shared" si="51"/>
        <v xml:space="preserve"> </v>
      </c>
      <c r="AL198" s="9" t="str">
        <f t="shared" si="52"/>
        <v xml:space="preserve"> </v>
      </c>
      <c r="AN198" s="44" t="str">
        <f t="shared" si="53"/>
        <v xml:space="preserve"> </v>
      </c>
      <c r="AO198" s="44" t="str">
        <f t="shared" si="54"/>
        <v xml:space="preserve"> </v>
      </c>
      <c r="AP198" s="44">
        <f t="shared" si="55"/>
        <v>1</v>
      </c>
      <c r="AQ198" s="44" t="str">
        <f t="shared" si="56"/>
        <v xml:space="preserve"> </v>
      </c>
      <c r="AR198" s="10" t="str">
        <f t="shared" si="57"/>
        <v xml:space="preserve"> </v>
      </c>
      <c r="AS198" s="44">
        <f t="shared" si="58"/>
        <v>0</v>
      </c>
    </row>
    <row r="199" spans="2:45" ht="33.75" customHeight="1">
      <c r="B199" s="1">
        <v>8</v>
      </c>
      <c r="C199" s="2">
        <f t="shared" si="59"/>
        <v>189</v>
      </c>
      <c r="D199" s="6">
        <v>56</v>
      </c>
      <c r="E199" s="6">
        <v>29</v>
      </c>
      <c r="F199" s="6">
        <v>37</v>
      </c>
      <c r="G199" s="6">
        <v>4</v>
      </c>
      <c r="H199" s="6" t="s">
        <v>42</v>
      </c>
      <c r="I199" s="6" t="s">
        <v>156</v>
      </c>
      <c r="J199" s="6" t="s">
        <v>154</v>
      </c>
      <c r="K199" s="2" t="str">
        <f>Magnetic!X199</f>
        <v>ESE</v>
      </c>
      <c r="L199" s="2" t="str">
        <f>IF(ISNA(VLOOKUP(K199,Lookup!$F$7:$G$38,2,0)),"",VLOOKUP(K199,Lookup!$F$7:$G$38,2,0))</f>
        <v>E</v>
      </c>
      <c r="M199" s="1" t="s">
        <v>131</v>
      </c>
      <c r="N199" s="2" t="str">
        <f>IF(ISNA(VLOOKUP(M199,Lookup!$B$7:$C$160,2,0)),"",VLOOKUP(M199,Lookup!$B$7:$C$160,2,0))</f>
        <v/>
      </c>
      <c r="O199" s="44" t="str">
        <f t="shared" si="40"/>
        <v/>
      </c>
      <c r="P199" s="6" t="s">
        <v>166</v>
      </c>
      <c r="Q199" s="2">
        <f>IF(ISNA(VLOOKUP(P199,Lookup!$B$7:$C$160,2,0)),"",VLOOKUP(P199,Lookup!$B$7:$C$160,2,0))</f>
        <v>6</v>
      </c>
      <c r="R199" s="44">
        <f t="shared" si="41"/>
        <v>6</v>
      </c>
      <c r="S199" s="6" t="s">
        <v>134</v>
      </c>
      <c r="T199" s="6">
        <v>162</v>
      </c>
      <c r="U199" s="1">
        <v>1</v>
      </c>
      <c r="V199" s="6"/>
      <c r="W199" s="6">
        <v>1</v>
      </c>
      <c r="X199" s="6"/>
      <c r="Y199" s="6"/>
      <c r="Z199" s="6" t="s">
        <v>160</v>
      </c>
      <c r="AB199" s="9" t="str">
        <f t="shared" si="42"/>
        <v xml:space="preserve"> </v>
      </c>
      <c r="AC199" s="9" t="str">
        <f t="shared" si="43"/>
        <v xml:space="preserve"> </v>
      </c>
      <c r="AD199" s="9" t="str">
        <f t="shared" si="44"/>
        <v xml:space="preserve"> </v>
      </c>
      <c r="AE199" s="9" t="str">
        <f t="shared" si="45"/>
        <v xml:space="preserve"> </v>
      </c>
      <c r="AF199" s="9">
        <f t="shared" si="46"/>
        <v>1</v>
      </c>
      <c r="AG199" s="9" t="str">
        <f t="shared" si="47"/>
        <v xml:space="preserve"> </v>
      </c>
      <c r="AH199" s="9" t="str">
        <f t="shared" si="48"/>
        <v xml:space="preserve"> </v>
      </c>
      <c r="AI199" s="9" t="str">
        <f t="shared" si="49"/>
        <v xml:space="preserve"> </v>
      </c>
      <c r="AJ199" s="9" t="str">
        <f t="shared" si="50"/>
        <v xml:space="preserve"> </v>
      </c>
      <c r="AK199" s="9" t="str">
        <f t="shared" si="51"/>
        <v xml:space="preserve"> </v>
      </c>
      <c r="AL199" s="9" t="str">
        <f t="shared" si="52"/>
        <v xml:space="preserve"> </v>
      </c>
      <c r="AN199" s="44" t="str">
        <f t="shared" si="53"/>
        <v xml:space="preserve"> </v>
      </c>
      <c r="AO199" s="44">
        <f t="shared" si="54"/>
        <v>1</v>
      </c>
      <c r="AP199" s="44" t="str">
        <f t="shared" si="55"/>
        <v xml:space="preserve"> </v>
      </c>
      <c r="AQ199" s="44" t="str">
        <f t="shared" si="56"/>
        <v xml:space="preserve"> </v>
      </c>
      <c r="AR199" s="10" t="str">
        <f t="shared" si="57"/>
        <v xml:space="preserve"> </v>
      </c>
      <c r="AS199" s="44">
        <f t="shared" si="58"/>
        <v>0</v>
      </c>
    </row>
    <row r="200" spans="2:45">
      <c r="B200" s="1">
        <v>9</v>
      </c>
      <c r="C200" s="2">
        <f t="shared" si="59"/>
        <v>190</v>
      </c>
      <c r="D200" s="6">
        <v>56</v>
      </c>
      <c r="E200" s="6">
        <v>12</v>
      </c>
      <c r="F200" s="6">
        <v>38</v>
      </c>
      <c r="G200" s="6">
        <v>26</v>
      </c>
      <c r="H200" s="6" t="s">
        <v>42</v>
      </c>
      <c r="I200" s="6" t="s">
        <v>156</v>
      </c>
      <c r="J200" s="6" t="s">
        <v>150</v>
      </c>
      <c r="K200" s="2" t="str">
        <f>Magnetic!X200</f>
        <v>Variable</v>
      </c>
      <c r="L200" s="2" t="str">
        <f>IF(ISNA(VLOOKUP(K200,Lookup!$F$7:$G$38,2,0)),"",VLOOKUP(K200,Lookup!$F$7:$G$38,2,0))</f>
        <v/>
      </c>
      <c r="M200" s="1" t="s">
        <v>159</v>
      </c>
      <c r="N200" s="2">
        <f>IF(ISNA(VLOOKUP(M200,Lookup!$B$7:$C$160,2,0)),"",VLOOKUP(M200,Lookup!$B$7:$C$160,2,0))</f>
        <v>2</v>
      </c>
      <c r="O200" s="44">
        <f t="shared" si="40"/>
        <v>2</v>
      </c>
      <c r="P200" s="1" t="s">
        <v>157</v>
      </c>
      <c r="Q200" s="2">
        <f>IF(ISNA(VLOOKUP(P200,Lookup!$B$7:$C$160,2,0)),"",VLOOKUP(P200,Lookup!$B$7:$C$160,2,0))</f>
        <v>4</v>
      </c>
      <c r="R200" s="44">
        <f t="shared" si="41"/>
        <v>4</v>
      </c>
      <c r="S200" s="1" t="s">
        <v>147</v>
      </c>
      <c r="T200" s="6">
        <v>69</v>
      </c>
      <c r="V200" s="6"/>
      <c r="W200" s="6">
        <v>1</v>
      </c>
      <c r="X200" s="6"/>
      <c r="Y200" s="6"/>
      <c r="Z200" s="6" t="s">
        <v>176</v>
      </c>
      <c r="AB200" s="9" t="str">
        <f t="shared" si="42"/>
        <v xml:space="preserve"> </v>
      </c>
      <c r="AC200" s="9" t="str">
        <f t="shared" si="43"/>
        <v xml:space="preserve"> </v>
      </c>
      <c r="AD200" s="9">
        <f t="shared" si="44"/>
        <v>1</v>
      </c>
      <c r="AE200" s="9" t="str">
        <f t="shared" si="45"/>
        <v xml:space="preserve"> </v>
      </c>
      <c r="AF200" s="9" t="str">
        <f t="shared" si="46"/>
        <v xml:space="preserve"> </v>
      </c>
      <c r="AG200" s="9" t="str">
        <f t="shared" si="47"/>
        <v xml:space="preserve"> </v>
      </c>
      <c r="AH200" s="9" t="str">
        <f t="shared" si="48"/>
        <v xml:space="preserve"> </v>
      </c>
      <c r="AI200" s="9" t="str">
        <f t="shared" si="49"/>
        <v xml:space="preserve"> </v>
      </c>
      <c r="AJ200" s="9" t="str">
        <f t="shared" si="50"/>
        <v xml:space="preserve"> </v>
      </c>
      <c r="AK200" s="9" t="str">
        <f t="shared" si="51"/>
        <v xml:space="preserve"> </v>
      </c>
      <c r="AL200" s="9" t="str">
        <f t="shared" si="52"/>
        <v xml:space="preserve"> </v>
      </c>
      <c r="AN200" s="44" t="str">
        <f t="shared" si="53"/>
        <v xml:space="preserve"> </v>
      </c>
      <c r="AO200" s="44" t="str">
        <f t="shared" si="54"/>
        <v xml:space="preserve"> </v>
      </c>
      <c r="AP200" s="44" t="str">
        <f t="shared" si="55"/>
        <v xml:space="preserve"> </v>
      </c>
      <c r="AQ200" s="44" t="str">
        <f t="shared" si="56"/>
        <v xml:space="preserve"> </v>
      </c>
      <c r="AR200" s="10" t="str">
        <f t="shared" si="57"/>
        <v xml:space="preserve"> </v>
      </c>
      <c r="AS200" s="44">
        <f t="shared" si="58"/>
        <v>0</v>
      </c>
    </row>
    <row r="201" spans="2:45">
      <c r="B201" s="1">
        <v>10</v>
      </c>
      <c r="C201" s="2">
        <f t="shared" si="59"/>
        <v>191</v>
      </c>
      <c r="D201" s="6">
        <v>57</v>
      </c>
      <c r="E201" s="6">
        <v>10</v>
      </c>
      <c r="F201" s="6">
        <v>39</v>
      </c>
      <c r="G201" s="6">
        <v>29</v>
      </c>
      <c r="H201" s="6" t="s">
        <v>42</v>
      </c>
      <c r="I201" s="6" t="s">
        <v>156</v>
      </c>
      <c r="J201" s="6" t="s">
        <v>164</v>
      </c>
      <c r="K201" s="2" t="str">
        <f>Magnetic!X201</f>
        <v>NNW</v>
      </c>
      <c r="L201" s="2" t="str">
        <f>IF(ISNA(VLOOKUP(K201,Lookup!$F$7:$G$38,2,0)),"",VLOOKUP(K201,Lookup!$F$7:$G$38,2,0))</f>
        <v>N</v>
      </c>
      <c r="M201" s="1" t="s">
        <v>149</v>
      </c>
      <c r="N201" s="2">
        <f>IF(ISNA(VLOOKUP(M201,Lookup!$B$7:$C$160,2,0)),"",VLOOKUP(M201,Lookup!$B$7:$C$160,2,0))</f>
        <v>1</v>
      </c>
      <c r="O201" s="44">
        <f t="shared" si="40"/>
        <v>1</v>
      </c>
      <c r="P201" s="6" t="s">
        <v>149</v>
      </c>
      <c r="Q201" s="2">
        <f>IF(ISNA(VLOOKUP(P201,Lookup!$B$7:$C$160,2,0)),"",VLOOKUP(P201,Lookup!$B$7:$C$160,2,0))</f>
        <v>1</v>
      </c>
      <c r="R201" s="44">
        <f t="shared" si="41"/>
        <v>1</v>
      </c>
      <c r="S201" s="6" t="s">
        <v>167</v>
      </c>
      <c r="T201" s="6">
        <v>-99</v>
      </c>
      <c r="V201" s="6"/>
      <c r="W201" s="6"/>
      <c r="X201" s="6"/>
      <c r="Y201" s="6"/>
      <c r="Z201" s="45" t="s">
        <v>176</v>
      </c>
      <c r="AB201" s="9" t="str">
        <f t="shared" si="42"/>
        <v xml:space="preserve"> </v>
      </c>
      <c r="AC201" s="9" t="str">
        <f t="shared" si="43"/>
        <v xml:space="preserve"> </v>
      </c>
      <c r="AD201" s="9" t="str">
        <f t="shared" si="44"/>
        <v xml:space="preserve"> </v>
      </c>
      <c r="AE201" s="9" t="str">
        <f t="shared" si="45"/>
        <v xml:space="preserve"> </v>
      </c>
      <c r="AF201" s="9" t="str">
        <f t="shared" si="46"/>
        <v xml:space="preserve"> </v>
      </c>
      <c r="AG201" s="9" t="str">
        <f t="shared" si="47"/>
        <v xml:space="preserve"> </v>
      </c>
      <c r="AH201" s="9" t="str">
        <f t="shared" si="48"/>
        <v xml:space="preserve"> </v>
      </c>
      <c r="AI201" s="9" t="str">
        <f t="shared" si="49"/>
        <v xml:space="preserve"> </v>
      </c>
      <c r="AJ201" s="9" t="str">
        <f t="shared" si="50"/>
        <v xml:space="preserve"> </v>
      </c>
      <c r="AK201" s="9" t="str">
        <f t="shared" si="51"/>
        <v xml:space="preserve"> </v>
      </c>
      <c r="AL201" s="9" t="str">
        <f t="shared" si="52"/>
        <v xml:space="preserve"> </v>
      </c>
      <c r="AN201" s="44">
        <f t="shared" si="53"/>
        <v>1</v>
      </c>
      <c r="AO201" s="44" t="str">
        <f t="shared" si="54"/>
        <v xml:space="preserve"> </v>
      </c>
      <c r="AP201" s="44" t="str">
        <f t="shared" si="55"/>
        <v xml:space="preserve"> </v>
      </c>
      <c r="AQ201" s="44" t="str">
        <f t="shared" si="56"/>
        <v xml:space="preserve"> </v>
      </c>
      <c r="AR201" s="10" t="str">
        <f t="shared" si="57"/>
        <v xml:space="preserve"> </v>
      </c>
      <c r="AS201" s="44">
        <f t="shared" si="58"/>
        <v>0</v>
      </c>
    </row>
    <row r="202" spans="2:45" ht="28">
      <c r="B202" s="1">
        <v>11</v>
      </c>
      <c r="C202" s="2">
        <f t="shared" si="59"/>
        <v>192</v>
      </c>
      <c r="D202" s="6">
        <v>57</v>
      </c>
      <c r="E202" s="6">
        <v>25</v>
      </c>
      <c r="F202" s="6">
        <v>40</v>
      </c>
      <c r="G202" s="6">
        <v>55</v>
      </c>
      <c r="H202" s="6" t="s">
        <v>42</v>
      </c>
      <c r="I202" s="6" t="s">
        <v>156</v>
      </c>
      <c r="J202" s="6" t="s">
        <v>177</v>
      </c>
      <c r="K202" s="2" t="str">
        <f>Magnetic!X202</f>
        <v>SbW</v>
      </c>
      <c r="L202" s="2" t="str">
        <f>IF(ISNA(VLOOKUP(K202,Lookup!$F$7:$G$38,2,0)),"",VLOOKUP(K202,Lookup!$F$7:$G$38,2,0))</f>
        <v>S</v>
      </c>
      <c r="M202" s="1" t="s">
        <v>163</v>
      </c>
      <c r="N202" s="2">
        <f>IF(ISNA(VLOOKUP(M202,Lookup!$B$7:$C$160,2,0)),"",VLOOKUP(M202,Lookup!$B$7:$C$160,2,0))</f>
        <v>5</v>
      </c>
      <c r="O202" s="44">
        <f t="shared" si="40"/>
        <v>5</v>
      </c>
      <c r="P202" s="6" t="s">
        <v>163</v>
      </c>
      <c r="Q202" s="2">
        <f>IF(ISNA(VLOOKUP(P202,Lookup!$B$7:$C$160,2,0)),"",VLOOKUP(P202,Lookup!$B$7:$C$160,2,0))</f>
        <v>5</v>
      </c>
      <c r="R202" s="44">
        <f t="shared" si="41"/>
        <v>5</v>
      </c>
      <c r="S202" s="6" t="s">
        <v>167</v>
      </c>
      <c r="T202" s="6">
        <v>65</v>
      </c>
      <c r="V202" s="6"/>
      <c r="W202" s="6"/>
      <c r="X202" s="6"/>
      <c r="Y202" s="6"/>
      <c r="Z202" s="45" t="s">
        <v>176</v>
      </c>
      <c r="AB202" s="9" t="str">
        <f t="shared" si="42"/>
        <v xml:space="preserve"> </v>
      </c>
      <c r="AC202" s="9" t="str">
        <f t="shared" si="43"/>
        <v xml:space="preserve"> </v>
      </c>
      <c r="AD202" s="9" t="str">
        <f t="shared" si="44"/>
        <v xml:space="preserve"> </v>
      </c>
      <c r="AE202" s="9">
        <f t="shared" si="45"/>
        <v>1</v>
      </c>
      <c r="AF202" s="9" t="str">
        <f t="shared" si="46"/>
        <v xml:space="preserve"> </v>
      </c>
      <c r="AG202" s="9" t="str">
        <f t="shared" si="47"/>
        <v xml:space="preserve"> </v>
      </c>
      <c r="AH202" s="9" t="str">
        <f t="shared" si="48"/>
        <v xml:space="preserve"> </v>
      </c>
      <c r="AI202" s="9" t="str">
        <f t="shared" si="49"/>
        <v xml:space="preserve"> </v>
      </c>
      <c r="AJ202" s="9" t="str">
        <f t="shared" si="50"/>
        <v xml:space="preserve"> </v>
      </c>
      <c r="AK202" s="9" t="str">
        <f t="shared" si="51"/>
        <v xml:space="preserve"> </v>
      </c>
      <c r="AL202" s="9" t="str">
        <f t="shared" si="52"/>
        <v xml:space="preserve"> </v>
      </c>
      <c r="AN202" s="44" t="str">
        <f t="shared" si="53"/>
        <v xml:space="preserve"> </v>
      </c>
      <c r="AO202" s="44" t="str">
        <f t="shared" si="54"/>
        <v xml:space="preserve"> </v>
      </c>
      <c r="AP202" s="44">
        <f t="shared" si="55"/>
        <v>1</v>
      </c>
      <c r="AQ202" s="44" t="str">
        <f t="shared" si="56"/>
        <v xml:space="preserve"> </v>
      </c>
      <c r="AR202" s="10" t="str">
        <f t="shared" si="57"/>
        <v xml:space="preserve"> </v>
      </c>
      <c r="AS202" s="44">
        <f t="shared" si="58"/>
        <v>0</v>
      </c>
    </row>
    <row r="203" spans="2:45" ht="28">
      <c r="B203" s="1">
        <v>12</v>
      </c>
      <c r="C203" s="2">
        <f t="shared" si="59"/>
        <v>193</v>
      </c>
      <c r="D203" s="6">
        <v>57</v>
      </c>
      <c r="E203" s="6">
        <v>42</v>
      </c>
      <c r="F203" s="6">
        <v>44</v>
      </c>
      <c r="G203" s="6">
        <v>19</v>
      </c>
      <c r="H203" s="6" t="s">
        <v>42</v>
      </c>
      <c r="I203" s="6" t="s">
        <v>156</v>
      </c>
      <c r="J203" s="6" t="s">
        <v>152</v>
      </c>
      <c r="K203" s="2" t="str">
        <f>Magnetic!X203</f>
        <v>SSE</v>
      </c>
      <c r="L203" s="2" t="str">
        <f>IF(ISNA(VLOOKUP(K203,Lookup!$F$7:$G$38,2,0)),"",VLOOKUP(K203,Lookup!$F$7:$G$38,2,0))</f>
        <v>S</v>
      </c>
      <c r="M203" s="1" t="s">
        <v>163</v>
      </c>
      <c r="N203" s="2">
        <f>IF(ISNA(VLOOKUP(M203,Lookup!$B$7:$C$160,2,0)),"",VLOOKUP(M203,Lookup!$B$7:$C$160,2,0))</f>
        <v>5</v>
      </c>
      <c r="O203" s="44">
        <f t="shared" si="40"/>
        <v>5</v>
      </c>
      <c r="P203" s="6" t="s">
        <v>163</v>
      </c>
      <c r="Q203" s="2">
        <f>IF(ISNA(VLOOKUP(P203,Lookup!$B$7:$C$160,2,0)),"",VLOOKUP(P203,Lookup!$B$7:$C$160,2,0))</f>
        <v>5</v>
      </c>
      <c r="R203" s="44">
        <f t="shared" si="41"/>
        <v>5</v>
      </c>
      <c r="S203" s="6" t="s">
        <v>167</v>
      </c>
      <c r="T203" s="6">
        <v>113</v>
      </c>
      <c r="V203" s="6"/>
      <c r="W203" s="6"/>
      <c r="X203" s="6"/>
      <c r="Y203" s="6"/>
      <c r="Z203" s="6" t="s">
        <v>176</v>
      </c>
      <c r="AB203" s="9" t="str">
        <f t="shared" si="42"/>
        <v xml:space="preserve"> </v>
      </c>
      <c r="AC203" s="9" t="str">
        <f t="shared" si="43"/>
        <v xml:space="preserve"> </v>
      </c>
      <c r="AD203" s="9" t="str">
        <f t="shared" si="44"/>
        <v xml:space="preserve"> </v>
      </c>
      <c r="AE203" s="9">
        <f t="shared" si="45"/>
        <v>1</v>
      </c>
      <c r="AF203" s="9" t="str">
        <f t="shared" si="46"/>
        <v xml:space="preserve"> </v>
      </c>
      <c r="AG203" s="9" t="str">
        <f t="shared" si="47"/>
        <v xml:space="preserve"> </v>
      </c>
      <c r="AH203" s="9" t="str">
        <f t="shared" si="48"/>
        <v xml:space="preserve"> </v>
      </c>
      <c r="AI203" s="9" t="str">
        <f t="shared" si="49"/>
        <v xml:space="preserve"> </v>
      </c>
      <c r="AJ203" s="9" t="str">
        <f t="shared" si="50"/>
        <v xml:space="preserve"> </v>
      </c>
      <c r="AK203" s="9" t="str">
        <f t="shared" si="51"/>
        <v xml:space="preserve"> </v>
      </c>
      <c r="AL203" s="9" t="str">
        <f t="shared" si="52"/>
        <v xml:space="preserve"> </v>
      </c>
      <c r="AN203" s="44" t="str">
        <f t="shared" si="53"/>
        <v xml:space="preserve"> </v>
      </c>
      <c r="AO203" s="44" t="str">
        <f t="shared" si="54"/>
        <v xml:space="preserve"> </v>
      </c>
      <c r="AP203" s="44">
        <f t="shared" si="55"/>
        <v>1</v>
      </c>
      <c r="AQ203" s="44" t="str">
        <f t="shared" si="56"/>
        <v xml:space="preserve"> </v>
      </c>
      <c r="AR203" s="10" t="str">
        <f t="shared" si="57"/>
        <v xml:space="preserve"> </v>
      </c>
      <c r="AS203" s="44">
        <f t="shared" si="58"/>
        <v>0</v>
      </c>
    </row>
    <row r="204" spans="2:45" ht="28">
      <c r="B204" s="1">
        <v>13</v>
      </c>
      <c r="C204" s="2">
        <f t="shared" si="59"/>
        <v>194</v>
      </c>
      <c r="D204" s="6">
        <v>58</v>
      </c>
      <c r="E204" s="6">
        <v>12</v>
      </c>
      <c r="F204" s="6">
        <v>47</v>
      </c>
      <c r="G204" s="6">
        <v>52</v>
      </c>
      <c r="H204" s="6" t="s">
        <v>42</v>
      </c>
      <c r="I204" s="6" t="s">
        <v>156</v>
      </c>
      <c r="J204" s="6" t="s">
        <v>161</v>
      </c>
      <c r="K204" s="2" t="str">
        <f>Magnetic!X204</f>
        <v>E</v>
      </c>
      <c r="L204" s="2" t="str">
        <f>IF(ISNA(VLOOKUP(K204,Lookup!$F$7:$G$38,2,0)),"",VLOOKUP(K204,Lookup!$F$7:$G$38,2,0))</f>
        <v>E</v>
      </c>
      <c r="M204" s="1" t="s">
        <v>163</v>
      </c>
      <c r="N204" s="2">
        <f>IF(ISNA(VLOOKUP(M204,Lookup!$B$7:$C$160,2,0)),"",VLOOKUP(M204,Lookup!$B$7:$C$160,2,0))</f>
        <v>5</v>
      </c>
      <c r="O204" s="44">
        <f t="shared" ref="O204:O267" si="61">N204</f>
        <v>5</v>
      </c>
      <c r="P204" s="6" t="s">
        <v>163</v>
      </c>
      <c r="Q204" s="2">
        <f>IF(ISNA(VLOOKUP(P204,Lookup!$B$7:$C$160,2,0)),"",VLOOKUP(P204,Lookup!$B$7:$C$160,2,0))</f>
        <v>5</v>
      </c>
      <c r="R204" s="44">
        <f t="shared" ref="R204:R267" si="62">Q204</f>
        <v>5</v>
      </c>
      <c r="S204" s="6" t="s">
        <v>147</v>
      </c>
      <c r="T204" s="6">
        <v>117</v>
      </c>
      <c r="U204" s="1">
        <v>1</v>
      </c>
      <c r="V204" s="6"/>
      <c r="W204" s="6">
        <v>1</v>
      </c>
      <c r="X204" s="6"/>
      <c r="Y204" s="6"/>
      <c r="Z204" s="45" t="s">
        <v>424</v>
      </c>
      <c r="AB204" s="9" t="str">
        <f t="shared" ref="AB204:AB267" si="63">IF($Q204=0,1," ")</f>
        <v xml:space="preserve"> </v>
      </c>
      <c r="AC204" s="9" t="str">
        <f t="shared" ref="AC204:AC267" si="64">IF($Q204=2,1," ")</f>
        <v xml:space="preserve"> </v>
      </c>
      <c r="AD204" s="9" t="str">
        <f t="shared" ref="AD204:AD267" si="65">IF($Q204=4,1," ")</f>
        <v xml:space="preserve"> </v>
      </c>
      <c r="AE204" s="9">
        <f t="shared" ref="AE204:AE267" si="66">IF($Q204=5,1," ")</f>
        <v>1</v>
      </c>
      <c r="AF204" s="9" t="str">
        <f t="shared" ref="AF204:AF267" si="67">IF($Q204=6,1," ")</f>
        <v xml:space="preserve"> </v>
      </c>
      <c r="AG204" s="9" t="str">
        <f t="shared" ref="AG204:AG267" si="68">IF($Q204=7,1," ")</f>
        <v xml:space="preserve"> </v>
      </c>
      <c r="AH204" s="9" t="str">
        <f t="shared" ref="AH204:AH267" si="69">IF($Q204=8,1," ")</f>
        <v xml:space="preserve"> </v>
      </c>
      <c r="AI204" s="9" t="str">
        <f t="shared" ref="AI204:AI267" si="70">IF($Q204=9,1," ")</f>
        <v xml:space="preserve"> </v>
      </c>
      <c r="AJ204" s="9" t="str">
        <f t="shared" ref="AJ204:AJ267" si="71">IF($Q204=10,1," ")</f>
        <v xml:space="preserve"> </v>
      </c>
      <c r="AK204" s="9" t="str">
        <f t="shared" ref="AK204:AK267" si="72">IF($Q204=11,1," ")</f>
        <v xml:space="preserve"> </v>
      </c>
      <c r="AL204" s="9" t="str">
        <f t="shared" ref="AL204:AL267" si="73">IF($Q204=-99,1," ")</f>
        <v xml:space="preserve"> </v>
      </c>
      <c r="AN204" s="44" t="str">
        <f t="shared" ref="AN204:AN267" si="74">IF(L204="N",1," ")</f>
        <v xml:space="preserve"> </v>
      </c>
      <c r="AO204" s="44">
        <f t="shared" ref="AO204:AO267" si="75">IF(L204="E",1," ")</f>
        <v>1</v>
      </c>
      <c r="AP204" s="44" t="str">
        <f t="shared" ref="AP204:AP267" si="76">IF(L204="S",1," ")</f>
        <v xml:space="preserve"> </v>
      </c>
      <c r="AQ204" s="44" t="str">
        <f t="shared" ref="AQ204:AQ267" si="77">IF(L204="W",1," ")</f>
        <v xml:space="preserve"> </v>
      </c>
      <c r="AR204" s="10" t="str">
        <f t="shared" ref="AR204:AR267" si="78">IF($K204=-99,1," ")</f>
        <v xml:space="preserve"> </v>
      </c>
      <c r="AS204" s="44">
        <f t="shared" ref="AS204:AS267" si="79">SUM(AI204:AK204)</f>
        <v>0</v>
      </c>
    </row>
    <row r="205" spans="2:45" ht="28">
      <c r="B205" s="1">
        <v>14</v>
      </c>
      <c r="C205" s="2">
        <f t="shared" ref="C205:C268" si="80">C204+1</f>
        <v>195</v>
      </c>
      <c r="D205" s="6">
        <v>58</v>
      </c>
      <c r="E205" s="6">
        <v>2</v>
      </c>
      <c r="F205" s="6">
        <v>49</v>
      </c>
      <c r="G205" s="6">
        <v>59</v>
      </c>
      <c r="H205" s="6" t="s">
        <v>42</v>
      </c>
      <c r="I205" s="6" t="s">
        <v>156</v>
      </c>
      <c r="J205" s="6" t="s">
        <v>148</v>
      </c>
      <c r="K205" s="2" t="str">
        <f>Magnetic!X205</f>
        <v>NNE</v>
      </c>
      <c r="L205" s="2" t="str">
        <f>IF(ISNA(VLOOKUP(K205,Lookup!$F$7:$G$38,2,0)),"",VLOOKUP(K205,Lookup!$F$7:$G$38,2,0))</f>
        <v>N</v>
      </c>
      <c r="M205" s="1" t="s">
        <v>168</v>
      </c>
      <c r="N205" s="2" t="str">
        <f>IF(ISNA(VLOOKUP(M205,Lookup!$B$7:$C$160,2,0)),"",VLOOKUP(M205,Lookup!$B$7:$C$160,2,0))</f>
        <v/>
      </c>
      <c r="O205" s="44" t="str">
        <f t="shared" si="61"/>
        <v/>
      </c>
      <c r="P205" s="6" t="s">
        <v>163</v>
      </c>
      <c r="Q205" s="2">
        <f>IF(ISNA(VLOOKUP(P205,Lookup!$B$7:$C$160,2,0)),"",VLOOKUP(P205,Lookup!$B$7:$C$160,2,0))</f>
        <v>5</v>
      </c>
      <c r="R205" s="44">
        <f t="shared" si="62"/>
        <v>5</v>
      </c>
      <c r="S205" s="6" t="s">
        <v>178</v>
      </c>
      <c r="T205" s="6">
        <v>-99</v>
      </c>
      <c r="U205" s="1">
        <v>1</v>
      </c>
      <c r="V205" s="6"/>
      <c r="W205" s="6"/>
      <c r="X205" s="6"/>
      <c r="Y205" s="6"/>
      <c r="Z205" s="45" t="s">
        <v>424</v>
      </c>
      <c r="AB205" s="9" t="str">
        <f t="shared" si="63"/>
        <v xml:space="preserve"> </v>
      </c>
      <c r="AC205" s="9" t="str">
        <f t="shared" si="64"/>
        <v xml:space="preserve"> </v>
      </c>
      <c r="AD205" s="9" t="str">
        <f t="shared" si="65"/>
        <v xml:space="preserve"> </v>
      </c>
      <c r="AE205" s="9">
        <f t="shared" si="66"/>
        <v>1</v>
      </c>
      <c r="AF205" s="9" t="str">
        <f t="shared" si="67"/>
        <v xml:space="preserve"> </v>
      </c>
      <c r="AG205" s="9" t="str">
        <f t="shared" si="68"/>
        <v xml:space="preserve"> </v>
      </c>
      <c r="AH205" s="9" t="str">
        <f t="shared" si="69"/>
        <v xml:space="preserve"> </v>
      </c>
      <c r="AI205" s="9" t="str">
        <f t="shared" si="70"/>
        <v xml:space="preserve"> </v>
      </c>
      <c r="AJ205" s="9" t="str">
        <f t="shared" si="71"/>
        <v xml:space="preserve"> </v>
      </c>
      <c r="AK205" s="9" t="str">
        <f t="shared" si="72"/>
        <v xml:space="preserve"> </v>
      </c>
      <c r="AL205" s="9" t="str">
        <f t="shared" si="73"/>
        <v xml:space="preserve"> </v>
      </c>
      <c r="AN205" s="44">
        <f t="shared" si="74"/>
        <v>1</v>
      </c>
      <c r="AO205" s="44" t="str">
        <f t="shared" si="75"/>
        <v xml:space="preserve"> </v>
      </c>
      <c r="AP205" s="44" t="str">
        <f t="shared" si="76"/>
        <v xml:space="preserve"> </v>
      </c>
      <c r="AQ205" s="44" t="str">
        <f t="shared" si="77"/>
        <v xml:space="preserve"> </v>
      </c>
      <c r="AR205" s="10" t="str">
        <f t="shared" si="78"/>
        <v xml:space="preserve"> </v>
      </c>
      <c r="AS205" s="44">
        <f t="shared" si="79"/>
        <v>0</v>
      </c>
    </row>
    <row r="206" spans="2:45" ht="28">
      <c r="B206" s="1">
        <v>15</v>
      </c>
      <c r="C206" s="2">
        <f t="shared" si="80"/>
        <v>196</v>
      </c>
      <c r="D206" s="6">
        <v>57</v>
      </c>
      <c r="E206" s="6">
        <v>28</v>
      </c>
      <c r="F206" s="6">
        <v>49</v>
      </c>
      <c r="G206" s="6">
        <v>45</v>
      </c>
      <c r="H206" s="6" t="s">
        <v>42</v>
      </c>
      <c r="I206" s="6" t="s">
        <v>156</v>
      </c>
      <c r="J206" s="6" t="s">
        <v>162</v>
      </c>
      <c r="K206" s="2" t="str">
        <f>Magnetic!X206</f>
        <v>N</v>
      </c>
      <c r="L206" s="2" t="str">
        <f>IF(ISNA(VLOOKUP(K206,Lookup!$F$7:$G$38,2,0)),"",VLOOKUP(K206,Lookup!$F$7:$G$38,2,0))</f>
        <v>N</v>
      </c>
      <c r="M206" s="1" t="s">
        <v>163</v>
      </c>
      <c r="N206" s="2">
        <f>IF(ISNA(VLOOKUP(M206,Lookup!$B$7:$C$160,2,0)),"",VLOOKUP(M206,Lookup!$B$7:$C$160,2,0))</f>
        <v>5</v>
      </c>
      <c r="O206" s="44">
        <f t="shared" si="61"/>
        <v>5</v>
      </c>
      <c r="P206" s="6" t="s">
        <v>163</v>
      </c>
      <c r="Q206" s="2">
        <f>IF(ISNA(VLOOKUP(P206,Lookup!$B$7:$C$160,2,0)),"",VLOOKUP(P206,Lookup!$B$7:$C$160,2,0))</f>
        <v>5</v>
      </c>
      <c r="R206" s="44">
        <f t="shared" si="62"/>
        <v>5</v>
      </c>
      <c r="S206" s="6" t="s">
        <v>179</v>
      </c>
      <c r="T206" s="6">
        <v>-99</v>
      </c>
      <c r="V206" s="6"/>
      <c r="W206" s="6"/>
      <c r="X206" s="6"/>
      <c r="Y206" s="6"/>
      <c r="Z206" s="45" t="s">
        <v>424</v>
      </c>
      <c r="AB206" s="9" t="str">
        <f t="shared" si="63"/>
        <v xml:space="preserve"> </v>
      </c>
      <c r="AC206" s="9" t="str">
        <f t="shared" si="64"/>
        <v xml:space="preserve"> </v>
      </c>
      <c r="AD206" s="9" t="str">
        <f t="shared" si="65"/>
        <v xml:space="preserve"> </v>
      </c>
      <c r="AE206" s="9">
        <f t="shared" si="66"/>
        <v>1</v>
      </c>
      <c r="AF206" s="9" t="str">
        <f t="shared" si="67"/>
        <v xml:space="preserve"> </v>
      </c>
      <c r="AG206" s="9" t="str">
        <f t="shared" si="68"/>
        <v xml:space="preserve"> </v>
      </c>
      <c r="AH206" s="9" t="str">
        <f t="shared" si="69"/>
        <v xml:space="preserve"> </v>
      </c>
      <c r="AI206" s="9" t="str">
        <f t="shared" si="70"/>
        <v xml:space="preserve"> </v>
      </c>
      <c r="AJ206" s="9" t="str">
        <f t="shared" si="71"/>
        <v xml:space="preserve"> </v>
      </c>
      <c r="AK206" s="9" t="str">
        <f t="shared" si="72"/>
        <v xml:space="preserve"> </v>
      </c>
      <c r="AL206" s="9" t="str">
        <f t="shared" si="73"/>
        <v xml:space="preserve"> </v>
      </c>
      <c r="AN206" s="44">
        <f t="shared" si="74"/>
        <v>1</v>
      </c>
      <c r="AO206" s="44" t="str">
        <f t="shared" si="75"/>
        <v xml:space="preserve"> </v>
      </c>
      <c r="AP206" s="44" t="str">
        <f t="shared" si="76"/>
        <v xml:space="preserve"> </v>
      </c>
      <c r="AQ206" s="44" t="str">
        <f t="shared" si="77"/>
        <v xml:space="preserve"> </v>
      </c>
      <c r="AR206" s="10" t="str">
        <f t="shared" si="78"/>
        <v xml:space="preserve"> </v>
      </c>
      <c r="AS206" s="44">
        <f t="shared" si="79"/>
        <v>0</v>
      </c>
    </row>
    <row r="207" spans="2:45" ht="28">
      <c r="B207" s="1">
        <v>16</v>
      </c>
      <c r="C207" s="2">
        <f t="shared" si="80"/>
        <v>197</v>
      </c>
      <c r="D207" s="6">
        <v>57</v>
      </c>
      <c r="E207" s="6">
        <v>54</v>
      </c>
      <c r="F207" s="6">
        <v>50</v>
      </c>
      <c r="G207" s="6">
        <v>8</v>
      </c>
      <c r="H207" s="6" t="s">
        <v>42</v>
      </c>
      <c r="I207" s="6" t="s">
        <v>156</v>
      </c>
      <c r="J207" s="6" t="s">
        <v>162</v>
      </c>
      <c r="K207" s="2" t="str">
        <f>Magnetic!X207</f>
        <v>N</v>
      </c>
      <c r="L207" s="2" t="str">
        <f>IF(ISNA(VLOOKUP(K207,Lookup!$F$7:$G$38,2,0)),"",VLOOKUP(K207,Lookup!$F$7:$G$38,2,0))</f>
        <v>N</v>
      </c>
      <c r="M207" s="1" t="s">
        <v>149</v>
      </c>
      <c r="N207" s="2">
        <f>IF(ISNA(VLOOKUP(M207,Lookup!$B$7:$C$160,2,0)),"",VLOOKUP(M207,Lookup!$B$7:$C$160,2,0))</f>
        <v>1</v>
      </c>
      <c r="O207" s="44">
        <f t="shared" si="61"/>
        <v>1</v>
      </c>
      <c r="P207" s="6" t="s">
        <v>159</v>
      </c>
      <c r="Q207" s="2">
        <f>IF(ISNA(VLOOKUP(P207,Lookup!$B$7:$C$160,2,0)),"",VLOOKUP(P207,Lookup!$B$7:$C$160,2,0))</f>
        <v>2</v>
      </c>
      <c r="R207" s="44">
        <f t="shared" si="62"/>
        <v>2</v>
      </c>
      <c r="S207" s="6" t="s">
        <v>167</v>
      </c>
      <c r="T207" s="6">
        <v>28</v>
      </c>
      <c r="V207" s="6"/>
      <c r="W207" s="6"/>
      <c r="X207" s="6"/>
      <c r="Y207" s="6"/>
      <c r="Z207" s="45" t="s">
        <v>151</v>
      </c>
      <c r="AB207" s="9" t="str">
        <f t="shared" si="63"/>
        <v xml:space="preserve"> </v>
      </c>
      <c r="AC207" s="9">
        <f t="shared" si="64"/>
        <v>1</v>
      </c>
      <c r="AD207" s="9" t="str">
        <f t="shared" si="65"/>
        <v xml:space="preserve"> </v>
      </c>
      <c r="AE207" s="9" t="str">
        <f t="shared" si="66"/>
        <v xml:space="preserve"> </v>
      </c>
      <c r="AF207" s="9" t="str">
        <f t="shared" si="67"/>
        <v xml:space="preserve"> </v>
      </c>
      <c r="AG207" s="9" t="str">
        <f t="shared" si="68"/>
        <v xml:space="preserve"> </v>
      </c>
      <c r="AH207" s="9" t="str">
        <f t="shared" si="69"/>
        <v xml:space="preserve"> </v>
      </c>
      <c r="AI207" s="9" t="str">
        <f t="shared" si="70"/>
        <v xml:space="preserve"> </v>
      </c>
      <c r="AJ207" s="9" t="str">
        <f t="shared" si="71"/>
        <v xml:space="preserve"> </v>
      </c>
      <c r="AK207" s="9" t="str">
        <f t="shared" si="72"/>
        <v xml:space="preserve"> </v>
      </c>
      <c r="AL207" s="9" t="str">
        <f t="shared" si="73"/>
        <v xml:space="preserve"> </v>
      </c>
      <c r="AN207" s="44">
        <f t="shared" si="74"/>
        <v>1</v>
      </c>
      <c r="AO207" s="44" t="str">
        <f t="shared" si="75"/>
        <v xml:space="preserve"> </v>
      </c>
      <c r="AP207" s="44" t="str">
        <f t="shared" si="76"/>
        <v xml:space="preserve"> </v>
      </c>
      <c r="AQ207" s="44" t="str">
        <f t="shared" si="77"/>
        <v xml:space="preserve"> </v>
      </c>
      <c r="AR207" s="10" t="str">
        <f t="shared" si="78"/>
        <v xml:space="preserve"> </v>
      </c>
      <c r="AS207" s="44">
        <f t="shared" si="79"/>
        <v>0</v>
      </c>
    </row>
    <row r="208" spans="2:45">
      <c r="B208" s="1">
        <v>17</v>
      </c>
      <c r="C208" s="2">
        <f t="shared" si="80"/>
        <v>198</v>
      </c>
      <c r="D208" s="6">
        <v>58</v>
      </c>
      <c r="E208" s="6">
        <v>6</v>
      </c>
      <c r="F208" s="6">
        <v>51</v>
      </c>
      <c r="G208" s="6">
        <v>45</v>
      </c>
      <c r="H208" s="6" t="s">
        <v>42</v>
      </c>
      <c r="I208" s="6" t="s">
        <v>156</v>
      </c>
      <c r="J208" s="6" t="s">
        <v>165</v>
      </c>
      <c r="K208" s="2" t="str">
        <f>Magnetic!X208</f>
        <v>EbN</v>
      </c>
      <c r="L208" s="2" t="str">
        <f>IF(ISNA(VLOOKUP(K208,Lookup!$F$7:$G$38,2,0)),"",VLOOKUP(K208,Lookup!$F$7:$G$38,2,0))</f>
        <v>E</v>
      </c>
      <c r="M208" s="1" t="s">
        <v>149</v>
      </c>
      <c r="N208" s="2">
        <f>IF(ISNA(VLOOKUP(M208,Lookup!$B$7:$C$160,2,0)),"",VLOOKUP(M208,Lookup!$B$7:$C$160,2,0))</f>
        <v>1</v>
      </c>
      <c r="O208" s="44">
        <f t="shared" si="61"/>
        <v>1</v>
      </c>
      <c r="P208" s="6" t="s">
        <v>149</v>
      </c>
      <c r="Q208" s="2">
        <f>IF(ISNA(VLOOKUP(P208,Lookup!$B$7:$C$160,2,0)),"",VLOOKUP(P208,Lookup!$B$7:$C$160,2,0))</f>
        <v>1</v>
      </c>
      <c r="R208" s="44">
        <f t="shared" si="62"/>
        <v>1</v>
      </c>
      <c r="S208" s="6" t="s">
        <v>180</v>
      </c>
      <c r="T208" s="6">
        <v>-99</v>
      </c>
      <c r="V208" s="6"/>
      <c r="W208" s="6"/>
      <c r="X208" s="6"/>
      <c r="Y208" s="6"/>
      <c r="Z208" s="45" t="s">
        <v>151</v>
      </c>
      <c r="AB208" s="9" t="str">
        <f t="shared" si="63"/>
        <v xml:space="preserve"> </v>
      </c>
      <c r="AC208" s="9" t="str">
        <f t="shared" si="64"/>
        <v xml:space="preserve"> </v>
      </c>
      <c r="AD208" s="9" t="str">
        <f t="shared" si="65"/>
        <v xml:space="preserve"> </v>
      </c>
      <c r="AE208" s="9" t="str">
        <f t="shared" si="66"/>
        <v xml:space="preserve"> </v>
      </c>
      <c r="AF208" s="9" t="str">
        <f t="shared" si="67"/>
        <v xml:space="preserve"> </v>
      </c>
      <c r="AG208" s="9" t="str">
        <f t="shared" si="68"/>
        <v xml:space="preserve"> </v>
      </c>
      <c r="AH208" s="9" t="str">
        <f t="shared" si="69"/>
        <v xml:space="preserve"> </v>
      </c>
      <c r="AI208" s="9" t="str">
        <f t="shared" si="70"/>
        <v xml:space="preserve"> </v>
      </c>
      <c r="AJ208" s="9" t="str">
        <f t="shared" si="71"/>
        <v xml:space="preserve"> </v>
      </c>
      <c r="AK208" s="9" t="str">
        <f t="shared" si="72"/>
        <v xml:space="preserve"> </v>
      </c>
      <c r="AL208" s="9" t="str">
        <f t="shared" si="73"/>
        <v xml:space="preserve"> </v>
      </c>
      <c r="AN208" s="44" t="str">
        <f t="shared" si="74"/>
        <v xml:space="preserve"> </v>
      </c>
      <c r="AO208" s="44">
        <f t="shared" si="75"/>
        <v>1</v>
      </c>
      <c r="AP208" s="44" t="str">
        <f t="shared" si="76"/>
        <v xml:space="preserve"> </v>
      </c>
      <c r="AQ208" s="44" t="str">
        <f t="shared" si="77"/>
        <v xml:space="preserve"> </v>
      </c>
      <c r="AR208" s="10" t="str">
        <f t="shared" si="78"/>
        <v xml:space="preserve"> </v>
      </c>
      <c r="AS208" s="44">
        <f t="shared" si="79"/>
        <v>0</v>
      </c>
    </row>
    <row r="209" spans="2:49" ht="28">
      <c r="B209" s="1">
        <v>18</v>
      </c>
      <c r="C209" s="2">
        <f t="shared" si="80"/>
        <v>199</v>
      </c>
      <c r="D209" s="6">
        <v>58</v>
      </c>
      <c r="E209" s="6">
        <v>36</v>
      </c>
      <c r="F209" s="6">
        <v>51</v>
      </c>
      <c r="G209" s="6">
        <v>31</v>
      </c>
      <c r="H209" s="6" t="s">
        <v>42</v>
      </c>
      <c r="I209" s="6" t="s">
        <v>156</v>
      </c>
      <c r="J209" s="6" t="s">
        <v>148</v>
      </c>
      <c r="K209" s="2" t="str">
        <f>Magnetic!X209</f>
        <v>NNE</v>
      </c>
      <c r="L209" s="2" t="str">
        <f>IF(ISNA(VLOOKUP(K209,Lookup!$F$7:$G$38,2,0)),"",VLOOKUP(K209,Lookup!$F$7:$G$38,2,0))</f>
        <v>N</v>
      </c>
      <c r="M209" s="1" t="s">
        <v>157</v>
      </c>
      <c r="N209" s="2">
        <f>IF(ISNA(VLOOKUP(M209,Lookup!$B$7:$C$160,2,0)),"",VLOOKUP(M209,Lookup!$B$7:$C$160,2,0))</f>
        <v>4</v>
      </c>
      <c r="O209" s="44">
        <f t="shared" si="61"/>
        <v>4</v>
      </c>
      <c r="P209" s="6" t="s">
        <v>157</v>
      </c>
      <c r="Q209" s="2">
        <f>IF(ISNA(VLOOKUP(P209,Lookup!$B$7:$C$160,2,0)),"",VLOOKUP(P209,Lookup!$B$7:$C$160,2,0))</f>
        <v>4</v>
      </c>
      <c r="R209" s="44">
        <f t="shared" si="62"/>
        <v>4</v>
      </c>
      <c r="S209" s="6" t="s">
        <v>181</v>
      </c>
      <c r="T209" s="6">
        <v>36</v>
      </c>
      <c r="U209" s="1">
        <v>1</v>
      </c>
      <c r="V209" s="6"/>
      <c r="W209" s="6"/>
      <c r="X209" s="6"/>
      <c r="Y209" s="6"/>
      <c r="Z209" s="45" t="s">
        <v>151</v>
      </c>
      <c r="AB209" s="9" t="str">
        <f t="shared" si="63"/>
        <v xml:space="preserve"> </v>
      </c>
      <c r="AC209" s="9" t="str">
        <f t="shared" si="64"/>
        <v xml:space="preserve"> </v>
      </c>
      <c r="AD209" s="9">
        <f t="shared" si="65"/>
        <v>1</v>
      </c>
      <c r="AE209" s="9" t="str">
        <f t="shared" si="66"/>
        <v xml:space="preserve"> </v>
      </c>
      <c r="AF209" s="9" t="str">
        <f t="shared" si="67"/>
        <v xml:space="preserve"> </v>
      </c>
      <c r="AG209" s="9" t="str">
        <f t="shared" si="68"/>
        <v xml:space="preserve"> </v>
      </c>
      <c r="AH209" s="9" t="str">
        <f t="shared" si="69"/>
        <v xml:space="preserve"> </v>
      </c>
      <c r="AI209" s="9" t="str">
        <f t="shared" si="70"/>
        <v xml:space="preserve"> </v>
      </c>
      <c r="AJ209" s="9" t="str">
        <f t="shared" si="71"/>
        <v xml:space="preserve"> </v>
      </c>
      <c r="AK209" s="9" t="str">
        <f t="shared" si="72"/>
        <v xml:space="preserve"> </v>
      </c>
      <c r="AL209" s="9" t="str">
        <f t="shared" si="73"/>
        <v xml:space="preserve"> </v>
      </c>
      <c r="AN209" s="44">
        <f t="shared" si="74"/>
        <v>1</v>
      </c>
      <c r="AO209" s="44" t="str">
        <f t="shared" si="75"/>
        <v xml:space="preserve"> </v>
      </c>
      <c r="AP209" s="44" t="str">
        <f t="shared" si="76"/>
        <v xml:space="preserve"> </v>
      </c>
      <c r="AQ209" s="44" t="str">
        <f t="shared" si="77"/>
        <v xml:space="preserve"> </v>
      </c>
      <c r="AR209" s="10" t="str">
        <f t="shared" si="78"/>
        <v xml:space="preserve"> </v>
      </c>
      <c r="AS209" s="44">
        <f t="shared" si="79"/>
        <v>0</v>
      </c>
    </row>
    <row r="210" spans="2:49" ht="28">
      <c r="B210" s="1">
        <v>19</v>
      </c>
      <c r="C210" s="2">
        <f t="shared" si="80"/>
        <v>200</v>
      </c>
      <c r="D210" s="6">
        <v>59</v>
      </c>
      <c r="E210" s="6">
        <v>2</v>
      </c>
      <c r="F210" s="6">
        <v>53</v>
      </c>
      <c r="G210" s="6">
        <v>15</v>
      </c>
      <c r="H210" s="6" t="s">
        <v>42</v>
      </c>
      <c r="I210" s="6" t="s">
        <v>156</v>
      </c>
      <c r="J210" s="6" t="s">
        <v>182</v>
      </c>
      <c r="K210" s="2" t="str">
        <f>Magnetic!X210</f>
        <v>SEbS</v>
      </c>
      <c r="L210" s="2" t="str">
        <f>IF(ISNA(VLOOKUP(K210,Lookup!$F$7:$G$38,2,0)),"",VLOOKUP(K210,Lookup!$F$7:$G$38,2,0))</f>
        <v>S</v>
      </c>
      <c r="M210" s="1" t="s">
        <v>183</v>
      </c>
      <c r="N210" s="2">
        <f>IF(ISNA(VLOOKUP(M210,Lookup!$B$7:$C$160,2,0)),"",VLOOKUP(M210,Lookup!$B$7:$C$160,2,0))</f>
        <v>5</v>
      </c>
      <c r="O210" s="44">
        <f t="shared" si="61"/>
        <v>5</v>
      </c>
      <c r="P210" s="6" t="s">
        <v>183</v>
      </c>
      <c r="Q210" s="2">
        <f>IF(ISNA(VLOOKUP(P210,Lookup!$B$7:$C$160,2,0)),"",VLOOKUP(P210,Lookup!$B$7:$C$160,2,0))</f>
        <v>5</v>
      </c>
      <c r="R210" s="44">
        <f t="shared" si="62"/>
        <v>5</v>
      </c>
      <c r="S210" s="6" t="s">
        <v>147</v>
      </c>
      <c r="T210" s="6">
        <v>-99</v>
      </c>
      <c r="V210" s="6"/>
      <c r="W210" s="6"/>
      <c r="X210" s="6"/>
      <c r="Y210" s="6"/>
      <c r="Z210" s="45" t="s">
        <v>151</v>
      </c>
      <c r="AB210" s="9" t="str">
        <f t="shared" si="63"/>
        <v xml:space="preserve"> </v>
      </c>
      <c r="AC210" s="9" t="str">
        <f t="shared" si="64"/>
        <v xml:space="preserve"> </v>
      </c>
      <c r="AD210" s="9" t="str">
        <f t="shared" si="65"/>
        <v xml:space="preserve"> </v>
      </c>
      <c r="AE210" s="9">
        <f t="shared" si="66"/>
        <v>1</v>
      </c>
      <c r="AF210" s="9" t="str">
        <f t="shared" si="67"/>
        <v xml:space="preserve"> </v>
      </c>
      <c r="AG210" s="9" t="str">
        <f t="shared" si="68"/>
        <v xml:space="preserve"> </v>
      </c>
      <c r="AH210" s="9" t="str">
        <f t="shared" si="69"/>
        <v xml:space="preserve"> </v>
      </c>
      <c r="AI210" s="9" t="str">
        <f t="shared" si="70"/>
        <v xml:space="preserve"> </v>
      </c>
      <c r="AJ210" s="9" t="str">
        <f t="shared" si="71"/>
        <v xml:space="preserve"> </v>
      </c>
      <c r="AK210" s="9" t="str">
        <f t="shared" si="72"/>
        <v xml:space="preserve"> </v>
      </c>
      <c r="AL210" s="9" t="str">
        <f t="shared" si="73"/>
        <v xml:space="preserve"> </v>
      </c>
      <c r="AN210" s="44" t="str">
        <f t="shared" si="74"/>
        <v xml:space="preserve"> </v>
      </c>
      <c r="AO210" s="44" t="str">
        <f t="shared" si="75"/>
        <v xml:space="preserve"> </v>
      </c>
      <c r="AP210" s="44">
        <f t="shared" si="76"/>
        <v>1</v>
      </c>
      <c r="AQ210" s="44" t="str">
        <f t="shared" si="77"/>
        <v xml:space="preserve"> </v>
      </c>
      <c r="AR210" s="10" t="str">
        <f t="shared" si="78"/>
        <v xml:space="preserve"> </v>
      </c>
      <c r="AS210" s="44">
        <f t="shared" si="79"/>
        <v>0</v>
      </c>
    </row>
    <row r="211" spans="2:49">
      <c r="B211" s="1">
        <v>20</v>
      </c>
      <c r="C211" s="2">
        <f t="shared" si="80"/>
        <v>201</v>
      </c>
      <c r="D211" s="6">
        <v>59</v>
      </c>
      <c r="E211" s="6">
        <v>40</v>
      </c>
      <c r="F211" s="6">
        <v>54</v>
      </c>
      <c r="G211" s="6">
        <v>56</v>
      </c>
      <c r="H211" s="6" t="s">
        <v>42</v>
      </c>
      <c r="I211" s="6" t="s">
        <v>156</v>
      </c>
      <c r="J211" s="6" t="s">
        <v>169</v>
      </c>
      <c r="K211" s="2" t="str">
        <f>Magnetic!X211</f>
        <v>SEbE</v>
      </c>
      <c r="L211" s="2" t="str">
        <f>IF(ISNA(VLOOKUP(K211,Lookup!$F$7:$G$38,2,0)),"",VLOOKUP(K211,Lookup!$F$7:$G$38,2,0))</f>
        <v>E</v>
      </c>
      <c r="M211" s="1" t="s">
        <v>183</v>
      </c>
      <c r="N211" s="2">
        <f>IF(ISNA(VLOOKUP(M211,Lookup!$B$7:$C$160,2,0)),"",VLOOKUP(M211,Lookup!$B$7:$C$160,2,0))</f>
        <v>5</v>
      </c>
      <c r="O211" s="44">
        <f t="shared" si="61"/>
        <v>5</v>
      </c>
      <c r="P211" s="1" t="s">
        <v>183</v>
      </c>
      <c r="Q211" s="2">
        <f>IF(ISNA(VLOOKUP(P211,Lookup!$B$7:$C$160,2,0)),"",VLOOKUP(P211,Lookup!$B$7:$C$160,2,0))</f>
        <v>5</v>
      </c>
      <c r="R211" s="44">
        <f t="shared" si="62"/>
        <v>5</v>
      </c>
      <c r="S211" s="6" t="s">
        <v>147</v>
      </c>
      <c r="T211" s="6">
        <v>76</v>
      </c>
      <c r="U211" s="1">
        <v>1</v>
      </c>
      <c r="V211" s="6"/>
      <c r="W211" s="6"/>
      <c r="X211" s="6"/>
      <c r="Y211" s="6"/>
      <c r="Z211" s="45" t="s">
        <v>151</v>
      </c>
      <c r="AB211" s="9" t="str">
        <f t="shared" si="63"/>
        <v xml:space="preserve"> </v>
      </c>
      <c r="AC211" s="9" t="str">
        <f t="shared" si="64"/>
        <v xml:space="preserve"> </v>
      </c>
      <c r="AD211" s="9" t="str">
        <f t="shared" si="65"/>
        <v xml:space="preserve"> </v>
      </c>
      <c r="AE211" s="9">
        <f t="shared" si="66"/>
        <v>1</v>
      </c>
      <c r="AF211" s="9" t="str">
        <f t="shared" si="67"/>
        <v xml:space="preserve"> </v>
      </c>
      <c r="AG211" s="9" t="str">
        <f t="shared" si="68"/>
        <v xml:space="preserve"> </v>
      </c>
      <c r="AH211" s="9" t="str">
        <f t="shared" si="69"/>
        <v xml:space="preserve"> </v>
      </c>
      <c r="AI211" s="9" t="str">
        <f t="shared" si="70"/>
        <v xml:space="preserve"> </v>
      </c>
      <c r="AJ211" s="9" t="str">
        <f t="shared" si="71"/>
        <v xml:space="preserve"> </v>
      </c>
      <c r="AK211" s="9" t="str">
        <f t="shared" si="72"/>
        <v xml:space="preserve"> </v>
      </c>
      <c r="AL211" s="9" t="str">
        <f t="shared" si="73"/>
        <v xml:space="preserve"> </v>
      </c>
      <c r="AN211" s="44" t="str">
        <f t="shared" si="74"/>
        <v xml:space="preserve"> </v>
      </c>
      <c r="AO211" s="44">
        <f t="shared" si="75"/>
        <v>1</v>
      </c>
      <c r="AP211" s="44" t="str">
        <f t="shared" si="76"/>
        <v xml:space="preserve"> </v>
      </c>
      <c r="AQ211" s="44" t="str">
        <f t="shared" si="77"/>
        <v xml:space="preserve"> </v>
      </c>
      <c r="AR211" s="10" t="str">
        <f t="shared" si="78"/>
        <v xml:space="preserve"> </v>
      </c>
      <c r="AS211" s="44">
        <f t="shared" si="79"/>
        <v>0</v>
      </c>
    </row>
    <row r="212" spans="2:49" ht="28">
      <c r="B212" s="1">
        <v>21</v>
      </c>
      <c r="C212" s="2">
        <f t="shared" si="80"/>
        <v>202</v>
      </c>
      <c r="D212" s="6">
        <v>-99</v>
      </c>
      <c r="E212" s="6">
        <v>-99</v>
      </c>
      <c r="F212" s="6">
        <v>57</v>
      </c>
      <c r="G212" s="6">
        <v>52</v>
      </c>
      <c r="H212" s="6" t="s">
        <v>42</v>
      </c>
      <c r="I212" s="6" t="s">
        <v>156</v>
      </c>
      <c r="J212" s="6" t="s">
        <v>154</v>
      </c>
      <c r="K212" s="2" t="str">
        <f>Magnetic!X212</f>
        <v>ESE</v>
      </c>
      <c r="L212" s="2" t="str">
        <f>IF(ISNA(VLOOKUP(K212,Lookup!$F$7:$G$38,2,0)),"",VLOOKUP(K212,Lookup!$F$7:$G$38,2,0))</f>
        <v>E</v>
      </c>
      <c r="M212" s="1" t="s">
        <v>159</v>
      </c>
      <c r="N212" s="2">
        <f>IF(ISNA(VLOOKUP(M212,Lookup!$B$7:$C$160,2,0)),"",VLOOKUP(M212,Lookup!$B$7:$C$160,2,0))</f>
        <v>2</v>
      </c>
      <c r="O212" s="44">
        <f t="shared" si="61"/>
        <v>2</v>
      </c>
      <c r="P212" s="6" t="s">
        <v>159</v>
      </c>
      <c r="Q212" s="2">
        <f>IF(ISNA(VLOOKUP(P212,Lookup!$B$7:$C$160,2,0)),"",VLOOKUP(P212,Lookup!$B$7:$C$160,2,0))</f>
        <v>2</v>
      </c>
      <c r="R212" s="44">
        <f t="shared" si="62"/>
        <v>2</v>
      </c>
      <c r="S212" s="6" t="s">
        <v>167</v>
      </c>
      <c r="T212" s="6">
        <v>-99</v>
      </c>
      <c r="V212" s="6"/>
      <c r="W212" s="6"/>
      <c r="X212" s="6"/>
      <c r="Y212" s="6"/>
      <c r="Z212" s="45" t="s">
        <v>151</v>
      </c>
      <c r="AB212" s="9" t="str">
        <f t="shared" si="63"/>
        <v xml:space="preserve"> </v>
      </c>
      <c r="AC212" s="9">
        <f t="shared" si="64"/>
        <v>1</v>
      </c>
      <c r="AD212" s="9" t="str">
        <f t="shared" si="65"/>
        <v xml:space="preserve"> </v>
      </c>
      <c r="AE212" s="9" t="str">
        <f t="shared" si="66"/>
        <v xml:space="preserve"> </v>
      </c>
      <c r="AF212" s="9" t="str">
        <f t="shared" si="67"/>
        <v xml:space="preserve"> </v>
      </c>
      <c r="AG212" s="9" t="str">
        <f t="shared" si="68"/>
        <v xml:space="preserve"> </v>
      </c>
      <c r="AH212" s="9" t="str">
        <f t="shared" si="69"/>
        <v xml:space="preserve"> </v>
      </c>
      <c r="AI212" s="9" t="str">
        <f t="shared" si="70"/>
        <v xml:space="preserve"> </v>
      </c>
      <c r="AJ212" s="9" t="str">
        <f t="shared" si="71"/>
        <v xml:space="preserve"> </v>
      </c>
      <c r="AK212" s="9" t="str">
        <f t="shared" si="72"/>
        <v xml:space="preserve"> </v>
      </c>
      <c r="AL212" s="9" t="str">
        <f t="shared" si="73"/>
        <v xml:space="preserve"> </v>
      </c>
      <c r="AN212" s="44" t="str">
        <f t="shared" si="74"/>
        <v xml:space="preserve"> </v>
      </c>
      <c r="AO212" s="44">
        <f t="shared" si="75"/>
        <v>1</v>
      </c>
      <c r="AP212" s="44" t="str">
        <f t="shared" si="76"/>
        <v xml:space="preserve"> </v>
      </c>
      <c r="AQ212" s="44" t="str">
        <f t="shared" si="77"/>
        <v xml:space="preserve"> </v>
      </c>
      <c r="AR212" s="10" t="str">
        <f t="shared" si="78"/>
        <v xml:space="preserve"> </v>
      </c>
      <c r="AS212" s="44">
        <f t="shared" si="79"/>
        <v>0</v>
      </c>
    </row>
    <row r="213" spans="2:49">
      <c r="B213" s="1">
        <v>22</v>
      </c>
      <c r="C213" s="2">
        <f t="shared" si="80"/>
        <v>203</v>
      </c>
      <c r="D213" s="6">
        <v>-99</v>
      </c>
      <c r="E213" s="6">
        <v>-99</v>
      </c>
      <c r="F213" s="6">
        <v>58</v>
      </c>
      <c r="G213" s="6">
        <v>48</v>
      </c>
      <c r="H213" s="6" t="s">
        <v>42</v>
      </c>
      <c r="I213" s="6" t="s">
        <v>156</v>
      </c>
      <c r="J213" s="6" t="s">
        <v>39</v>
      </c>
      <c r="K213" s="2" t="str">
        <f>Magnetic!X213</f>
        <v>NE</v>
      </c>
      <c r="L213" s="2" t="str">
        <f>IF(ISNA(VLOOKUP(K213,Lookup!$F$7:$G$38,2,0)),"",VLOOKUP(K213,Lookup!$F$7:$G$38,2,0))</f>
        <v>N</v>
      </c>
      <c r="M213" s="1" t="s">
        <v>132</v>
      </c>
      <c r="N213" s="2">
        <f>IF(ISNA(VLOOKUP(M213,Lookup!$B$7:$C$160,2,0)),"",VLOOKUP(M213,Lookup!$B$7:$C$160,2,0))</f>
        <v>5</v>
      </c>
      <c r="O213" s="44">
        <f t="shared" si="61"/>
        <v>5</v>
      </c>
      <c r="P213" s="1" t="s">
        <v>132</v>
      </c>
      <c r="Q213" s="2">
        <f>IF(ISNA(VLOOKUP(P213,Lookup!$B$7:$C$160,2,0)),"",VLOOKUP(P213,Lookup!$B$7:$C$160,2,0))</f>
        <v>5</v>
      </c>
      <c r="R213" s="44">
        <f t="shared" si="62"/>
        <v>5</v>
      </c>
      <c r="S213" s="6" t="s">
        <v>134</v>
      </c>
      <c r="T213" s="6">
        <v>-99</v>
      </c>
      <c r="V213" s="6"/>
      <c r="W213" s="6">
        <v>1</v>
      </c>
      <c r="X213" s="6"/>
      <c r="Y213" s="6"/>
      <c r="Z213" s="45" t="s">
        <v>151</v>
      </c>
      <c r="AB213" s="9" t="str">
        <f t="shared" si="63"/>
        <v xml:space="preserve"> </v>
      </c>
      <c r="AC213" s="9" t="str">
        <f t="shared" si="64"/>
        <v xml:space="preserve"> </v>
      </c>
      <c r="AD213" s="9" t="str">
        <f t="shared" si="65"/>
        <v xml:space="preserve"> </v>
      </c>
      <c r="AE213" s="9">
        <f t="shared" si="66"/>
        <v>1</v>
      </c>
      <c r="AF213" s="9" t="str">
        <f t="shared" si="67"/>
        <v xml:space="preserve"> </v>
      </c>
      <c r="AG213" s="9" t="str">
        <f t="shared" si="68"/>
        <v xml:space="preserve"> </v>
      </c>
      <c r="AH213" s="9" t="str">
        <f t="shared" si="69"/>
        <v xml:space="preserve"> </v>
      </c>
      <c r="AI213" s="9" t="str">
        <f t="shared" si="70"/>
        <v xml:space="preserve"> </v>
      </c>
      <c r="AJ213" s="9" t="str">
        <f t="shared" si="71"/>
        <v xml:space="preserve"> </v>
      </c>
      <c r="AK213" s="9" t="str">
        <f t="shared" si="72"/>
        <v xml:space="preserve"> </v>
      </c>
      <c r="AL213" s="9" t="str">
        <f t="shared" si="73"/>
        <v xml:space="preserve"> </v>
      </c>
      <c r="AN213" s="44">
        <f t="shared" si="74"/>
        <v>1</v>
      </c>
      <c r="AO213" s="44" t="str">
        <f t="shared" si="75"/>
        <v xml:space="preserve"> </v>
      </c>
      <c r="AP213" s="44" t="str">
        <f t="shared" si="76"/>
        <v xml:space="preserve"> </v>
      </c>
      <c r="AQ213" s="44" t="str">
        <f t="shared" si="77"/>
        <v xml:space="preserve"> </v>
      </c>
      <c r="AR213" s="10" t="str">
        <f t="shared" si="78"/>
        <v xml:space="preserve"> </v>
      </c>
      <c r="AS213" s="44">
        <f t="shared" si="79"/>
        <v>0</v>
      </c>
    </row>
    <row r="214" spans="2:49" ht="28">
      <c r="B214" s="1">
        <v>23</v>
      </c>
      <c r="C214" s="2">
        <f t="shared" si="80"/>
        <v>204</v>
      </c>
      <c r="D214" s="6">
        <v>60</v>
      </c>
      <c r="E214" s="6">
        <v>58</v>
      </c>
      <c r="F214" s="6">
        <v>60</v>
      </c>
      <c r="G214" s="6">
        <v>16</v>
      </c>
      <c r="H214" s="6" t="s">
        <v>42</v>
      </c>
      <c r="I214" s="6" t="s">
        <v>156</v>
      </c>
      <c r="J214" s="6" t="s">
        <v>174</v>
      </c>
      <c r="K214" s="2" t="str">
        <f>Magnetic!X214</f>
        <v>EbS</v>
      </c>
      <c r="L214" s="2" t="str">
        <f>IF(ISNA(VLOOKUP(K214,Lookup!$F$7:$G$38,2,0)),"",VLOOKUP(K214,Lookup!$F$7:$G$38,2,0))</f>
        <v>E</v>
      </c>
      <c r="M214" s="1" t="s">
        <v>183</v>
      </c>
      <c r="N214" s="2">
        <f>IF(ISNA(VLOOKUP(M214,Lookup!$B$7:$C$160,2,0)),"",VLOOKUP(M214,Lookup!$B$7:$C$160,2,0))</f>
        <v>5</v>
      </c>
      <c r="O214" s="44">
        <f t="shared" si="61"/>
        <v>5</v>
      </c>
      <c r="P214" s="6" t="s">
        <v>183</v>
      </c>
      <c r="Q214" s="2">
        <f>IF(ISNA(VLOOKUP(P214,Lookup!$B$7:$C$160,2,0)),"",VLOOKUP(P214,Lookup!$B$7:$C$160,2,0))</f>
        <v>5</v>
      </c>
      <c r="R214" s="44">
        <f t="shared" si="62"/>
        <v>5</v>
      </c>
      <c r="S214" s="6" t="s">
        <v>146</v>
      </c>
      <c r="T214" s="6">
        <v>-99</v>
      </c>
      <c r="V214" s="6"/>
      <c r="W214" s="6">
        <v>1</v>
      </c>
      <c r="X214" s="6"/>
      <c r="Y214" s="6" t="s">
        <v>184</v>
      </c>
      <c r="Z214" s="6" t="s">
        <v>425</v>
      </c>
      <c r="AB214" s="9" t="str">
        <f t="shared" si="63"/>
        <v xml:space="preserve"> </v>
      </c>
      <c r="AC214" s="9" t="str">
        <f t="shared" si="64"/>
        <v xml:space="preserve"> </v>
      </c>
      <c r="AD214" s="9" t="str">
        <f t="shared" si="65"/>
        <v xml:space="preserve"> </v>
      </c>
      <c r="AE214" s="9">
        <f t="shared" si="66"/>
        <v>1</v>
      </c>
      <c r="AF214" s="9" t="str">
        <f t="shared" si="67"/>
        <v xml:space="preserve"> </v>
      </c>
      <c r="AG214" s="9" t="str">
        <f t="shared" si="68"/>
        <v xml:space="preserve"> </v>
      </c>
      <c r="AH214" s="9" t="str">
        <f t="shared" si="69"/>
        <v xml:space="preserve"> </v>
      </c>
      <c r="AI214" s="9" t="str">
        <f t="shared" si="70"/>
        <v xml:space="preserve"> </v>
      </c>
      <c r="AJ214" s="9" t="str">
        <f t="shared" si="71"/>
        <v xml:space="preserve"> </v>
      </c>
      <c r="AK214" s="9" t="str">
        <f t="shared" si="72"/>
        <v xml:space="preserve"> </v>
      </c>
      <c r="AL214" s="9" t="str">
        <f t="shared" si="73"/>
        <v xml:space="preserve"> </v>
      </c>
      <c r="AN214" s="44" t="str">
        <f t="shared" si="74"/>
        <v xml:space="preserve"> </v>
      </c>
      <c r="AO214" s="44">
        <f t="shared" si="75"/>
        <v>1</v>
      </c>
      <c r="AP214" s="44" t="str">
        <f t="shared" si="76"/>
        <v xml:space="preserve"> </v>
      </c>
      <c r="AQ214" s="44" t="str">
        <f t="shared" si="77"/>
        <v xml:space="preserve"> </v>
      </c>
      <c r="AR214" s="10" t="str">
        <f t="shared" si="78"/>
        <v xml:space="preserve"> </v>
      </c>
      <c r="AS214" s="44">
        <f t="shared" si="79"/>
        <v>0</v>
      </c>
      <c r="AW214" s="15"/>
    </row>
    <row r="215" spans="2:49" ht="28">
      <c r="B215" s="1">
        <v>24</v>
      </c>
      <c r="C215" s="2">
        <f t="shared" si="80"/>
        <v>205</v>
      </c>
      <c r="D215" s="6">
        <v>60</v>
      </c>
      <c r="E215" s="6">
        <v>31</v>
      </c>
      <c r="F215" s="6">
        <v>60</v>
      </c>
      <c r="G215" s="6">
        <v>40</v>
      </c>
      <c r="H215" s="6" t="s">
        <v>42</v>
      </c>
      <c r="I215" s="6" t="s">
        <v>156</v>
      </c>
      <c r="J215" s="6" t="s">
        <v>161</v>
      </c>
      <c r="K215" s="2" t="str">
        <f>Magnetic!X215</f>
        <v>E</v>
      </c>
      <c r="L215" s="2" t="str">
        <f>IF(ISNA(VLOOKUP(K215,Lookup!$F$7:$G$38,2,0)),"",VLOOKUP(K215,Lookup!$F$7:$G$38,2,0))</f>
        <v>E</v>
      </c>
      <c r="M215" s="1" t="s">
        <v>183</v>
      </c>
      <c r="N215" s="2">
        <f>IF(ISNA(VLOOKUP(M215,Lookup!$B$7:$C$160,2,0)),"",VLOOKUP(M215,Lookup!$B$7:$C$160,2,0))</f>
        <v>5</v>
      </c>
      <c r="O215" s="44">
        <f t="shared" si="61"/>
        <v>5</v>
      </c>
      <c r="P215" s="6" t="s">
        <v>183</v>
      </c>
      <c r="Q215" s="2">
        <f>IF(ISNA(VLOOKUP(P215,Lookup!$B$7:$C$160,2,0)),"",VLOOKUP(P215,Lookup!$B$7:$C$160,2,0))</f>
        <v>5</v>
      </c>
      <c r="R215" s="44">
        <f t="shared" si="62"/>
        <v>5</v>
      </c>
      <c r="S215" s="6" t="s">
        <v>181</v>
      </c>
      <c r="T215" s="6">
        <v>-99</v>
      </c>
      <c r="U215" s="1">
        <v>1</v>
      </c>
      <c r="V215" s="6"/>
      <c r="W215" s="6"/>
      <c r="X215" s="6"/>
      <c r="Y215" s="6"/>
      <c r="Z215" s="45" t="s">
        <v>425</v>
      </c>
      <c r="AB215" s="9" t="str">
        <f t="shared" si="63"/>
        <v xml:space="preserve"> </v>
      </c>
      <c r="AC215" s="9" t="str">
        <f t="shared" si="64"/>
        <v xml:space="preserve"> </v>
      </c>
      <c r="AD215" s="9" t="str">
        <f t="shared" si="65"/>
        <v xml:space="preserve"> </v>
      </c>
      <c r="AE215" s="9">
        <f t="shared" si="66"/>
        <v>1</v>
      </c>
      <c r="AF215" s="9" t="str">
        <f t="shared" si="67"/>
        <v xml:space="preserve"> </v>
      </c>
      <c r="AG215" s="9" t="str">
        <f t="shared" si="68"/>
        <v xml:space="preserve"> </v>
      </c>
      <c r="AH215" s="9" t="str">
        <f t="shared" si="69"/>
        <v xml:space="preserve"> </v>
      </c>
      <c r="AI215" s="9" t="str">
        <f t="shared" si="70"/>
        <v xml:space="preserve"> </v>
      </c>
      <c r="AJ215" s="9" t="str">
        <f t="shared" si="71"/>
        <v xml:space="preserve"> </v>
      </c>
      <c r="AK215" s="9" t="str">
        <f t="shared" si="72"/>
        <v xml:space="preserve"> </v>
      </c>
      <c r="AL215" s="9" t="str">
        <f t="shared" si="73"/>
        <v xml:space="preserve"> </v>
      </c>
      <c r="AN215" s="44" t="str">
        <f t="shared" si="74"/>
        <v xml:space="preserve"> </v>
      </c>
      <c r="AO215" s="44">
        <f t="shared" si="75"/>
        <v>1</v>
      </c>
      <c r="AP215" s="44" t="str">
        <f t="shared" si="76"/>
        <v xml:space="preserve"> </v>
      </c>
      <c r="AQ215" s="44" t="str">
        <f t="shared" si="77"/>
        <v xml:space="preserve"> </v>
      </c>
      <c r="AR215" s="10" t="str">
        <f t="shared" si="78"/>
        <v xml:space="preserve"> </v>
      </c>
      <c r="AS215" s="44">
        <f t="shared" si="79"/>
        <v>0</v>
      </c>
    </row>
    <row r="216" spans="2:49" ht="28">
      <c r="B216" s="1">
        <v>25</v>
      </c>
      <c r="C216" s="2">
        <f t="shared" si="80"/>
        <v>206</v>
      </c>
      <c r="D216" s="6">
        <v>60</v>
      </c>
      <c r="E216" s="6">
        <v>20</v>
      </c>
      <c r="F216" s="6">
        <v>62</v>
      </c>
      <c r="G216" s="6">
        <v>3</v>
      </c>
      <c r="H216" s="6" t="s">
        <v>42</v>
      </c>
      <c r="I216" s="6" t="s">
        <v>156</v>
      </c>
      <c r="J216" s="6" t="s">
        <v>185</v>
      </c>
      <c r="K216" s="2" t="str">
        <f>Magnetic!X216</f>
        <v>NbE</v>
      </c>
      <c r="L216" s="2" t="str">
        <f>IF(ISNA(VLOOKUP(K216,Lookup!$F$7:$G$38,2,0)),"",VLOOKUP(K216,Lookup!$F$7:$G$38,2,0))</f>
        <v>N</v>
      </c>
      <c r="M216" s="1" t="s">
        <v>166</v>
      </c>
      <c r="N216" s="2">
        <f>IF(ISNA(VLOOKUP(M216,Lookup!$B$7:$C$160,2,0)),"",VLOOKUP(M216,Lookup!$B$7:$C$160,2,0))</f>
        <v>6</v>
      </c>
      <c r="O216" s="44">
        <f t="shared" si="61"/>
        <v>6</v>
      </c>
      <c r="P216" s="6" t="s">
        <v>166</v>
      </c>
      <c r="Q216" s="2">
        <f>IF(ISNA(VLOOKUP(P216,Lookup!$B$7:$C$160,2,0)),"",VLOOKUP(P216,Lookup!$B$7:$C$160,2,0))</f>
        <v>6</v>
      </c>
      <c r="R216" s="44">
        <f t="shared" si="62"/>
        <v>6</v>
      </c>
      <c r="S216" s="6" t="s">
        <v>146</v>
      </c>
      <c r="T216" s="6">
        <v>-99</v>
      </c>
      <c r="V216" s="6"/>
      <c r="W216" s="6"/>
      <c r="Y216" s="6" t="s">
        <v>186</v>
      </c>
      <c r="Z216" s="45" t="s">
        <v>425</v>
      </c>
      <c r="AB216" s="9" t="str">
        <f t="shared" si="63"/>
        <v xml:space="preserve"> </v>
      </c>
      <c r="AC216" s="9" t="str">
        <f t="shared" si="64"/>
        <v xml:space="preserve"> </v>
      </c>
      <c r="AD216" s="9" t="str">
        <f t="shared" si="65"/>
        <v xml:space="preserve"> </v>
      </c>
      <c r="AE216" s="9" t="str">
        <f t="shared" si="66"/>
        <v xml:space="preserve"> </v>
      </c>
      <c r="AF216" s="9">
        <f t="shared" si="67"/>
        <v>1</v>
      </c>
      <c r="AG216" s="9" t="str">
        <f t="shared" si="68"/>
        <v xml:space="preserve"> </v>
      </c>
      <c r="AH216" s="9" t="str">
        <f t="shared" si="69"/>
        <v xml:space="preserve"> </v>
      </c>
      <c r="AI216" s="9" t="str">
        <f t="shared" si="70"/>
        <v xml:space="preserve"> </v>
      </c>
      <c r="AJ216" s="9" t="str">
        <f t="shared" si="71"/>
        <v xml:space="preserve"> </v>
      </c>
      <c r="AK216" s="9" t="str">
        <f t="shared" si="72"/>
        <v xml:space="preserve"> </v>
      </c>
      <c r="AL216" s="9" t="str">
        <f t="shared" si="73"/>
        <v xml:space="preserve"> </v>
      </c>
      <c r="AN216" s="44">
        <f t="shared" si="74"/>
        <v>1</v>
      </c>
      <c r="AO216" s="44" t="str">
        <f t="shared" si="75"/>
        <v xml:space="preserve"> </v>
      </c>
      <c r="AP216" s="44" t="str">
        <f t="shared" si="76"/>
        <v xml:space="preserve"> </v>
      </c>
      <c r="AQ216" s="44" t="str">
        <f t="shared" si="77"/>
        <v xml:space="preserve"> </v>
      </c>
      <c r="AR216" s="10" t="str">
        <f t="shared" si="78"/>
        <v xml:space="preserve"> </v>
      </c>
      <c r="AS216" s="44">
        <f t="shared" si="79"/>
        <v>0</v>
      </c>
      <c r="AW216" s="15"/>
    </row>
    <row r="217" spans="2:49" ht="42">
      <c r="B217" s="1">
        <v>26</v>
      </c>
      <c r="C217" s="2">
        <f t="shared" si="80"/>
        <v>207</v>
      </c>
      <c r="D217" s="6">
        <v>-99</v>
      </c>
      <c r="E217" s="6">
        <v>-99</v>
      </c>
      <c r="F217" s="6">
        <v>64</v>
      </c>
      <c r="G217" s="6">
        <v>56</v>
      </c>
      <c r="H217" s="6" t="s">
        <v>42</v>
      </c>
      <c r="I217" s="6" t="s">
        <v>156</v>
      </c>
      <c r="J217" s="6" t="s">
        <v>150</v>
      </c>
      <c r="K217" s="2" t="str">
        <f>Magnetic!X217</f>
        <v>Variable</v>
      </c>
      <c r="L217" s="2" t="str">
        <f>IF(ISNA(VLOOKUP(K217,Lookup!$F$7:$G$38,2,0)),"",VLOOKUP(K217,Lookup!$F$7:$G$38,2,0))</f>
        <v/>
      </c>
      <c r="M217" s="1" t="s">
        <v>149</v>
      </c>
      <c r="N217" s="2">
        <f>IF(ISNA(VLOOKUP(M217,Lookup!$B$7:$C$160,2,0)),"",VLOOKUP(M217,Lookup!$B$7:$C$160,2,0))</f>
        <v>1</v>
      </c>
      <c r="O217" s="44">
        <f t="shared" si="61"/>
        <v>1</v>
      </c>
      <c r="P217" s="6" t="s">
        <v>183</v>
      </c>
      <c r="Q217" s="2">
        <f>IF(ISNA(VLOOKUP(P217,Lookup!$B$7:$C$160,2,0)),"",VLOOKUP(P217,Lookup!$B$7:$C$160,2,0))</f>
        <v>5</v>
      </c>
      <c r="R217" s="44">
        <f t="shared" si="62"/>
        <v>5</v>
      </c>
      <c r="S217" s="6" t="s">
        <v>135</v>
      </c>
      <c r="T217" s="6">
        <v>-99</v>
      </c>
      <c r="V217" s="6"/>
      <c r="W217" s="6">
        <v>1</v>
      </c>
      <c r="Y217" s="6" t="s">
        <v>187</v>
      </c>
      <c r="Z217" s="45" t="s">
        <v>425</v>
      </c>
      <c r="AB217" s="9" t="str">
        <f t="shared" si="63"/>
        <v xml:space="preserve"> </v>
      </c>
      <c r="AC217" s="9" t="str">
        <f t="shared" si="64"/>
        <v xml:space="preserve"> </v>
      </c>
      <c r="AD217" s="9" t="str">
        <f t="shared" si="65"/>
        <v xml:space="preserve"> </v>
      </c>
      <c r="AE217" s="9">
        <f t="shared" si="66"/>
        <v>1</v>
      </c>
      <c r="AF217" s="9" t="str">
        <f t="shared" si="67"/>
        <v xml:space="preserve"> </v>
      </c>
      <c r="AG217" s="9" t="str">
        <f t="shared" si="68"/>
        <v xml:space="preserve"> </v>
      </c>
      <c r="AH217" s="9" t="str">
        <f t="shared" si="69"/>
        <v xml:space="preserve"> </v>
      </c>
      <c r="AI217" s="9" t="str">
        <f t="shared" si="70"/>
        <v xml:space="preserve"> </v>
      </c>
      <c r="AJ217" s="9" t="str">
        <f t="shared" si="71"/>
        <v xml:space="preserve"> </v>
      </c>
      <c r="AK217" s="9" t="str">
        <f t="shared" si="72"/>
        <v xml:space="preserve"> </v>
      </c>
      <c r="AL217" s="9" t="str">
        <f t="shared" si="73"/>
        <v xml:space="preserve"> </v>
      </c>
      <c r="AN217" s="44" t="str">
        <f t="shared" si="74"/>
        <v xml:space="preserve"> </v>
      </c>
      <c r="AO217" s="44" t="str">
        <f t="shared" si="75"/>
        <v xml:space="preserve"> </v>
      </c>
      <c r="AP217" s="44" t="str">
        <f t="shared" si="76"/>
        <v xml:space="preserve"> </v>
      </c>
      <c r="AQ217" s="44" t="str">
        <f t="shared" si="77"/>
        <v xml:space="preserve"> </v>
      </c>
      <c r="AR217" s="10" t="str">
        <f t="shared" si="78"/>
        <v xml:space="preserve"> </v>
      </c>
      <c r="AS217" s="44">
        <f t="shared" si="79"/>
        <v>0</v>
      </c>
    </row>
    <row r="218" spans="2:49" ht="28">
      <c r="B218" s="1">
        <v>27</v>
      </c>
      <c r="C218" s="2">
        <f t="shared" si="80"/>
        <v>208</v>
      </c>
      <c r="D218" s="6">
        <v>-99</v>
      </c>
      <c r="E218" s="6">
        <v>-99</v>
      </c>
      <c r="F218" s="6">
        <v>-99</v>
      </c>
      <c r="G218" s="6">
        <v>-99</v>
      </c>
      <c r="H218" s="6"/>
      <c r="I218" s="6"/>
      <c r="J218" s="6" t="s">
        <v>152</v>
      </c>
      <c r="K218" s="2" t="str">
        <f>Magnetic!X218</f>
        <v>SSE</v>
      </c>
      <c r="L218" s="2" t="str">
        <f>IF(ISNA(VLOOKUP(K218,Lookup!$F$7:$G$38,2,0)),"",VLOOKUP(K218,Lookup!$F$7:$G$38,2,0))</f>
        <v>S</v>
      </c>
      <c r="M218" s="1" t="s">
        <v>149</v>
      </c>
      <c r="N218" s="2">
        <f>IF(ISNA(VLOOKUP(M218,Lookup!$B$7:$C$160,2,0)),"",VLOOKUP(M218,Lookup!$B$7:$C$160,2,0))</f>
        <v>1</v>
      </c>
      <c r="O218" s="44">
        <f t="shared" si="61"/>
        <v>1</v>
      </c>
      <c r="P218" s="6" t="s">
        <v>157</v>
      </c>
      <c r="Q218" s="2">
        <f>IF(ISNA(VLOOKUP(P218,Lookup!$B$7:$C$160,2,0)),"",VLOOKUP(P218,Lookup!$B$7:$C$160,2,0))</f>
        <v>4</v>
      </c>
      <c r="R218" s="44">
        <f t="shared" si="62"/>
        <v>4</v>
      </c>
      <c r="S218" s="6" t="s">
        <v>188</v>
      </c>
      <c r="T218" s="6">
        <v>-99</v>
      </c>
      <c r="U218" s="1">
        <v>1</v>
      </c>
      <c r="V218" s="6"/>
      <c r="W218" s="6">
        <v>1</v>
      </c>
      <c r="Y218" s="6" t="s">
        <v>189</v>
      </c>
      <c r="Z218" s="45" t="s">
        <v>425</v>
      </c>
      <c r="AB218" s="9" t="str">
        <f t="shared" si="63"/>
        <v xml:space="preserve"> </v>
      </c>
      <c r="AC218" s="9" t="str">
        <f t="shared" si="64"/>
        <v xml:space="preserve"> </v>
      </c>
      <c r="AD218" s="9">
        <f t="shared" si="65"/>
        <v>1</v>
      </c>
      <c r="AE218" s="9" t="str">
        <f t="shared" si="66"/>
        <v xml:space="preserve"> </v>
      </c>
      <c r="AF218" s="9" t="str">
        <f t="shared" si="67"/>
        <v xml:space="preserve"> </v>
      </c>
      <c r="AG218" s="9" t="str">
        <f t="shared" si="68"/>
        <v xml:space="preserve"> </v>
      </c>
      <c r="AH218" s="9" t="str">
        <f t="shared" si="69"/>
        <v xml:space="preserve"> </v>
      </c>
      <c r="AI218" s="9" t="str">
        <f t="shared" si="70"/>
        <v xml:space="preserve"> </v>
      </c>
      <c r="AJ218" s="9" t="str">
        <f t="shared" si="71"/>
        <v xml:space="preserve"> </v>
      </c>
      <c r="AK218" s="9" t="str">
        <f t="shared" si="72"/>
        <v xml:space="preserve"> </v>
      </c>
      <c r="AL218" s="9" t="str">
        <f t="shared" si="73"/>
        <v xml:space="preserve"> </v>
      </c>
      <c r="AN218" s="44" t="str">
        <f t="shared" si="74"/>
        <v xml:space="preserve"> </v>
      </c>
      <c r="AO218" s="44" t="str">
        <f t="shared" si="75"/>
        <v xml:space="preserve"> </v>
      </c>
      <c r="AP218" s="44">
        <f t="shared" si="76"/>
        <v>1</v>
      </c>
      <c r="AQ218" s="44" t="str">
        <f t="shared" si="77"/>
        <v xml:space="preserve"> </v>
      </c>
      <c r="AR218" s="10" t="str">
        <f t="shared" si="78"/>
        <v xml:space="preserve"> </v>
      </c>
      <c r="AS218" s="44">
        <f t="shared" si="79"/>
        <v>0</v>
      </c>
    </row>
    <row r="219" spans="2:49">
      <c r="B219" s="1">
        <v>28</v>
      </c>
      <c r="C219" s="2">
        <f t="shared" si="80"/>
        <v>209</v>
      </c>
      <c r="D219" s="6">
        <v>61</v>
      </c>
      <c r="E219" s="6">
        <v>33</v>
      </c>
      <c r="F219" s="6">
        <v>-99</v>
      </c>
      <c r="G219" s="6">
        <v>-99</v>
      </c>
      <c r="H219" s="6"/>
      <c r="I219" s="6"/>
      <c r="J219" s="6" t="s">
        <v>148</v>
      </c>
      <c r="K219" s="2" t="str">
        <f>Magnetic!X219</f>
        <v>NNE</v>
      </c>
      <c r="L219" s="2" t="str">
        <f>IF(ISNA(VLOOKUP(K219,Lookup!$F$7:$G$38,2,0)),"",VLOOKUP(K219,Lookup!$F$7:$G$38,2,0))</f>
        <v>N</v>
      </c>
      <c r="M219" s="1" t="s">
        <v>130</v>
      </c>
      <c r="N219" s="2">
        <f>IF(ISNA(VLOOKUP(M219,Lookup!$B$7:$C$160,2,0)),"",VLOOKUP(M219,Lookup!$B$7:$C$160,2,0))</f>
        <v>4</v>
      </c>
      <c r="O219" s="44">
        <f t="shared" si="61"/>
        <v>4</v>
      </c>
      <c r="P219" s="1" t="s">
        <v>159</v>
      </c>
      <c r="Q219" s="2">
        <f>IF(ISNA(VLOOKUP(P219,Lookup!$B$7:$C$160,2,0)),"",VLOOKUP(P219,Lookup!$B$7:$C$160,2,0))</f>
        <v>2</v>
      </c>
      <c r="R219" s="44">
        <f t="shared" si="62"/>
        <v>2</v>
      </c>
      <c r="S219" s="1" t="s">
        <v>146</v>
      </c>
      <c r="T219" s="6">
        <v>-99</v>
      </c>
      <c r="U219" s="1">
        <v>1</v>
      </c>
      <c r="V219" s="6"/>
      <c r="W219" s="6"/>
      <c r="Y219" s="6" t="s">
        <v>190</v>
      </c>
      <c r="Z219" s="45" t="s">
        <v>425</v>
      </c>
      <c r="AB219" s="9" t="str">
        <f t="shared" si="63"/>
        <v xml:space="preserve"> </v>
      </c>
      <c r="AC219" s="9">
        <f t="shared" si="64"/>
        <v>1</v>
      </c>
      <c r="AD219" s="9" t="str">
        <f t="shared" si="65"/>
        <v xml:space="preserve"> </v>
      </c>
      <c r="AE219" s="9" t="str">
        <f t="shared" si="66"/>
        <v xml:space="preserve"> </v>
      </c>
      <c r="AF219" s="9" t="str">
        <f t="shared" si="67"/>
        <v xml:space="preserve"> </v>
      </c>
      <c r="AG219" s="9" t="str">
        <f t="shared" si="68"/>
        <v xml:space="preserve"> </v>
      </c>
      <c r="AH219" s="9" t="str">
        <f t="shared" si="69"/>
        <v xml:space="preserve"> </v>
      </c>
      <c r="AI219" s="9" t="str">
        <f t="shared" si="70"/>
        <v xml:space="preserve"> </v>
      </c>
      <c r="AJ219" s="9" t="str">
        <f t="shared" si="71"/>
        <v xml:space="preserve"> </v>
      </c>
      <c r="AK219" s="9" t="str">
        <f t="shared" si="72"/>
        <v xml:space="preserve"> </v>
      </c>
      <c r="AL219" s="9" t="str">
        <f t="shared" si="73"/>
        <v xml:space="preserve"> </v>
      </c>
      <c r="AN219" s="44">
        <f t="shared" si="74"/>
        <v>1</v>
      </c>
      <c r="AO219" s="44" t="str">
        <f t="shared" si="75"/>
        <v xml:space="preserve"> </v>
      </c>
      <c r="AP219" s="44" t="str">
        <f t="shared" si="76"/>
        <v xml:space="preserve"> </v>
      </c>
      <c r="AQ219" s="44" t="str">
        <f t="shared" si="77"/>
        <v xml:space="preserve"> </v>
      </c>
      <c r="AR219" s="10" t="str">
        <f t="shared" si="78"/>
        <v xml:space="preserve"> </v>
      </c>
      <c r="AS219" s="44">
        <f t="shared" si="79"/>
        <v>0</v>
      </c>
      <c r="AW219" s="15"/>
    </row>
    <row r="220" spans="2:49">
      <c r="B220" s="1">
        <v>29</v>
      </c>
      <c r="C220" s="2">
        <f t="shared" si="80"/>
        <v>210</v>
      </c>
      <c r="D220" s="1">
        <v>61</v>
      </c>
      <c r="E220" s="1">
        <v>33</v>
      </c>
      <c r="F220" s="1">
        <v>66</v>
      </c>
      <c r="G220" s="1">
        <v>36</v>
      </c>
      <c r="H220" s="6" t="s">
        <v>42</v>
      </c>
      <c r="I220" s="6" t="s">
        <v>156</v>
      </c>
      <c r="J220" s="6" t="s">
        <v>40</v>
      </c>
      <c r="K220" s="2" t="str">
        <f>Magnetic!X220</f>
        <v>SE</v>
      </c>
      <c r="L220" s="2" t="str">
        <f>IF(ISNA(VLOOKUP(K220,Lookup!$F$7:$G$38,2,0)),"",VLOOKUP(K220,Lookup!$F$7:$G$38,2,0))</f>
        <v>E</v>
      </c>
      <c r="M220" s="1" t="s">
        <v>149</v>
      </c>
      <c r="N220" s="2">
        <f>IF(ISNA(VLOOKUP(M220,Lookup!$B$7:$C$160,2,0)),"",VLOOKUP(M220,Lookup!$B$7:$C$160,2,0))</f>
        <v>1</v>
      </c>
      <c r="O220" s="44">
        <f t="shared" si="61"/>
        <v>1</v>
      </c>
      <c r="P220" s="1" t="s">
        <v>149</v>
      </c>
      <c r="Q220" s="2">
        <f>IF(ISNA(VLOOKUP(P220,Lookup!$B$7:$C$160,2,0)),"",VLOOKUP(P220,Lookup!$B$7:$C$160,2,0))</f>
        <v>1</v>
      </c>
      <c r="R220" s="44">
        <f t="shared" si="62"/>
        <v>1</v>
      </c>
      <c r="S220" s="6" t="s">
        <v>147</v>
      </c>
      <c r="T220" s="1">
        <v>-99</v>
      </c>
      <c r="V220" s="6"/>
      <c r="W220" s="6">
        <v>1</v>
      </c>
      <c r="Y220" s="6" t="s">
        <v>191</v>
      </c>
      <c r="Z220" s="45" t="s">
        <v>425</v>
      </c>
      <c r="AB220" s="9" t="str">
        <f t="shared" si="63"/>
        <v xml:space="preserve"> </v>
      </c>
      <c r="AC220" s="9" t="str">
        <f t="shared" si="64"/>
        <v xml:space="preserve"> </v>
      </c>
      <c r="AD220" s="9" t="str">
        <f t="shared" si="65"/>
        <v xml:space="preserve"> </v>
      </c>
      <c r="AE220" s="9" t="str">
        <f t="shared" si="66"/>
        <v xml:space="preserve"> </v>
      </c>
      <c r="AF220" s="9" t="str">
        <f t="shared" si="67"/>
        <v xml:space="preserve"> </v>
      </c>
      <c r="AG220" s="9" t="str">
        <f t="shared" si="68"/>
        <v xml:space="preserve"> </v>
      </c>
      <c r="AH220" s="9" t="str">
        <f t="shared" si="69"/>
        <v xml:space="preserve"> </v>
      </c>
      <c r="AI220" s="9" t="str">
        <f t="shared" si="70"/>
        <v xml:space="preserve"> </v>
      </c>
      <c r="AJ220" s="9" t="str">
        <f t="shared" si="71"/>
        <v xml:space="preserve"> </v>
      </c>
      <c r="AK220" s="9" t="str">
        <f t="shared" si="72"/>
        <v xml:space="preserve"> </v>
      </c>
      <c r="AL220" s="9" t="str">
        <f t="shared" si="73"/>
        <v xml:space="preserve"> </v>
      </c>
      <c r="AN220" s="44" t="str">
        <f t="shared" si="74"/>
        <v xml:space="preserve"> </v>
      </c>
      <c r="AO220" s="44">
        <f t="shared" si="75"/>
        <v>1</v>
      </c>
      <c r="AP220" s="44" t="str">
        <f t="shared" si="76"/>
        <v xml:space="preserve"> </v>
      </c>
      <c r="AQ220" s="44" t="str">
        <f t="shared" si="77"/>
        <v xml:space="preserve"> </v>
      </c>
      <c r="AR220" s="10" t="str">
        <f t="shared" si="78"/>
        <v xml:space="preserve"> </v>
      </c>
      <c r="AS220" s="44">
        <f t="shared" si="79"/>
        <v>0</v>
      </c>
    </row>
    <row r="221" spans="2:49">
      <c r="B221" s="1">
        <v>30</v>
      </c>
      <c r="C221" s="2">
        <f t="shared" si="80"/>
        <v>211</v>
      </c>
      <c r="D221" s="1">
        <v>62</v>
      </c>
      <c r="E221" s="1">
        <v>17</v>
      </c>
      <c r="F221" s="1">
        <v>69</v>
      </c>
      <c r="G221" s="1">
        <v>18</v>
      </c>
      <c r="H221" s="6" t="s">
        <v>42</v>
      </c>
      <c r="I221" s="6" t="s">
        <v>156</v>
      </c>
      <c r="J221" s="6" t="s">
        <v>145</v>
      </c>
      <c r="K221" s="2" t="str">
        <f>Magnetic!X221</f>
        <v>S</v>
      </c>
      <c r="L221" s="2" t="str">
        <f>IF(ISNA(VLOOKUP(K221,Lookup!$F$7:$G$38,2,0)),"",VLOOKUP(K221,Lookup!$F$7:$G$38,2,0))</f>
        <v>S</v>
      </c>
      <c r="M221" s="1" t="s">
        <v>168</v>
      </c>
      <c r="N221" s="2" t="str">
        <f>IF(ISNA(VLOOKUP(M221,Lookup!$B$7:$C$160,2,0)),"",VLOOKUP(M221,Lookup!$B$7:$C$160,2,0))</f>
        <v/>
      </c>
      <c r="O221" s="44" t="str">
        <f t="shared" si="61"/>
        <v/>
      </c>
      <c r="P221" s="1" t="s">
        <v>163</v>
      </c>
      <c r="Q221" s="2">
        <f>IF(ISNA(VLOOKUP(P221,Lookup!$B$7:$C$160,2,0)),"",VLOOKUP(P221,Lookup!$B$7:$C$160,2,0))</f>
        <v>5</v>
      </c>
      <c r="R221" s="44">
        <f t="shared" si="62"/>
        <v>5</v>
      </c>
      <c r="S221" s="1" t="s">
        <v>146</v>
      </c>
      <c r="T221" s="1">
        <v>-99</v>
      </c>
      <c r="U221" s="1">
        <v>1</v>
      </c>
      <c r="V221" s="6"/>
      <c r="W221" s="6"/>
      <c r="Y221" s="6" t="s">
        <v>192</v>
      </c>
      <c r="Z221" s="45" t="s">
        <v>425</v>
      </c>
      <c r="AB221" s="9" t="str">
        <f t="shared" si="63"/>
        <v xml:space="preserve"> </v>
      </c>
      <c r="AC221" s="9" t="str">
        <f t="shared" si="64"/>
        <v xml:space="preserve"> </v>
      </c>
      <c r="AD221" s="9" t="str">
        <f t="shared" si="65"/>
        <v xml:space="preserve"> </v>
      </c>
      <c r="AE221" s="9">
        <f t="shared" si="66"/>
        <v>1</v>
      </c>
      <c r="AF221" s="9" t="str">
        <f t="shared" si="67"/>
        <v xml:space="preserve"> </v>
      </c>
      <c r="AG221" s="9" t="str">
        <f t="shared" si="68"/>
        <v xml:space="preserve"> </v>
      </c>
      <c r="AH221" s="9" t="str">
        <f t="shared" si="69"/>
        <v xml:space="preserve"> </v>
      </c>
      <c r="AI221" s="9" t="str">
        <f t="shared" si="70"/>
        <v xml:space="preserve"> </v>
      </c>
      <c r="AJ221" s="9" t="str">
        <f t="shared" si="71"/>
        <v xml:space="preserve"> </v>
      </c>
      <c r="AK221" s="9" t="str">
        <f t="shared" si="72"/>
        <v xml:space="preserve"> </v>
      </c>
      <c r="AL221" s="9" t="str">
        <f t="shared" si="73"/>
        <v xml:space="preserve"> </v>
      </c>
      <c r="AN221" s="44" t="str">
        <f t="shared" si="74"/>
        <v xml:space="preserve"> </v>
      </c>
      <c r="AO221" s="44" t="str">
        <f t="shared" si="75"/>
        <v xml:space="preserve"> </v>
      </c>
      <c r="AP221" s="44">
        <f t="shared" si="76"/>
        <v>1</v>
      </c>
      <c r="AQ221" s="44" t="str">
        <f t="shared" si="77"/>
        <v xml:space="preserve"> </v>
      </c>
      <c r="AR221" s="10" t="str">
        <f t="shared" si="78"/>
        <v xml:space="preserve"> </v>
      </c>
      <c r="AS221" s="44">
        <f t="shared" si="79"/>
        <v>0</v>
      </c>
    </row>
    <row r="222" spans="2:49">
      <c r="B222" s="1">
        <v>31</v>
      </c>
      <c r="C222" s="2">
        <f t="shared" si="80"/>
        <v>212</v>
      </c>
      <c r="D222" s="1">
        <v>62</v>
      </c>
      <c r="E222" s="1">
        <v>33</v>
      </c>
      <c r="F222" s="1">
        <v>-99</v>
      </c>
      <c r="G222" s="1">
        <v>-99</v>
      </c>
      <c r="H222" s="6"/>
      <c r="I222" s="6"/>
      <c r="J222" s="6" t="s">
        <v>193</v>
      </c>
      <c r="K222" s="2" t="str">
        <f>Magnetic!X222</f>
        <v>SSW</v>
      </c>
      <c r="L222" s="2" t="str">
        <f>IF(ISNA(VLOOKUP(K222,Lookup!$F$7:$G$38,2,0)),"",VLOOKUP(K222,Lookup!$F$7:$G$38,2,0))</f>
        <v>S</v>
      </c>
      <c r="M222" s="1" t="s">
        <v>149</v>
      </c>
      <c r="N222" s="2">
        <f>IF(ISNA(VLOOKUP(M222,Lookup!$B$7:$C$160,2,0)),"",VLOOKUP(M222,Lookup!$B$7:$C$160,2,0))</f>
        <v>1</v>
      </c>
      <c r="O222" s="44">
        <f t="shared" si="61"/>
        <v>1</v>
      </c>
      <c r="P222" s="1" t="s">
        <v>149</v>
      </c>
      <c r="Q222" s="2">
        <f>IF(ISNA(VLOOKUP(P222,Lookup!$B$7:$C$160,2,0)),"",VLOOKUP(P222,Lookup!$B$7:$C$160,2,0))</f>
        <v>1</v>
      </c>
      <c r="R222" s="44">
        <f t="shared" si="62"/>
        <v>1</v>
      </c>
      <c r="S222" s="6" t="s">
        <v>147</v>
      </c>
      <c r="T222" s="1">
        <v>-99</v>
      </c>
      <c r="V222" s="6"/>
      <c r="W222" s="6"/>
      <c r="Y222" s="6" t="s">
        <v>194</v>
      </c>
      <c r="Z222" s="45" t="s">
        <v>425</v>
      </c>
      <c r="AB222" s="9" t="str">
        <f t="shared" si="63"/>
        <v xml:space="preserve"> </v>
      </c>
      <c r="AC222" s="9" t="str">
        <f t="shared" si="64"/>
        <v xml:space="preserve"> </v>
      </c>
      <c r="AD222" s="9" t="str">
        <f t="shared" si="65"/>
        <v xml:space="preserve"> </v>
      </c>
      <c r="AE222" s="9" t="str">
        <f t="shared" si="66"/>
        <v xml:space="preserve"> </v>
      </c>
      <c r="AF222" s="9" t="str">
        <f t="shared" si="67"/>
        <v xml:space="preserve"> </v>
      </c>
      <c r="AG222" s="9" t="str">
        <f t="shared" si="68"/>
        <v xml:space="preserve"> </v>
      </c>
      <c r="AH222" s="9" t="str">
        <f t="shared" si="69"/>
        <v xml:space="preserve"> </v>
      </c>
      <c r="AI222" s="9" t="str">
        <f t="shared" si="70"/>
        <v xml:space="preserve"> </v>
      </c>
      <c r="AJ222" s="9" t="str">
        <f t="shared" si="71"/>
        <v xml:space="preserve"> </v>
      </c>
      <c r="AK222" s="9" t="str">
        <f t="shared" si="72"/>
        <v xml:space="preserve"> </v>
      </c>
      <c r="AL222" s="9" t="str">
        <f t="shared" si="73"/>
        <v xml:space="preserve"> </v>
      </c>
      <c r="AN222" s="44" t="str">
        <f t="shared" si="74"/>
        <v xml:space="preserve"> </v>
      </c>
      <c r="AO222" s="44" t="str">
        <f t="shared" si="75"/>
        <v xml:space="preserve"> </v>
      </c>
      <c r="AP222" s="44">
        <f t="shared" si="76"/>
        <v>1</v>
      </c>
      <c r="AQ222" s="44" t="str">
        <f t="shared" si="77"/>
        <v xml:space="preserve"> </v>
      </c>
      <c r="AR222" s="10" t="str">
        <f t="shared" si="78"/>
        <v xml:space="preserve"> </v>
      </c>
      <c r="AS222" s="44">
        <f t="shared" si="79"/>
        <v>0</v>
      </c>
    </row>
    <row r="223" spans="2:49">
      <c r="B223" s="8">
        <v>37104</v>
      </c>
      <c r="C223" s="2">
        <f t="shared" si="80"/>
        <v>213</v>
      </c>
      <c r="D223" s="1">
        <v>62</v>
      </c>
      <c r="E223" s="1">
        <v>45</v>
      </c>
      <c r="F223" s="6">
        <v>71</v>
      </c>
      <c r="G223" s="6">
        <v>31</v>
      </c>
      <c r="H223" s="6" t="s">
        <v>42</v>
      </c>
      <c r="I223" s="6" t="s">
        <v>156</v>
      </c>
      <c r="J223" s="6" t="s">
        <v>175</v>
      </c>
      <c r="K223" s="2" t="str">
        <f>Magnetic!X223</f>
        <v>SWbS</v>
      </c>
      <c r="L223" s="2" t="str">
        <f>IF(ISNA(VLOOKUP(K223,Lookup!$F$7:$G$38,2,0)),"",VLOOKUP(K223,Lookup!$F$7:$G$38,2,0))</f>
        <v>S</v>
      </c>
      <c r="M223" s="1" t="s">
        <v>149</v>
      </c>
      <c r="N223" s="2">
        <f>IF(ISNA(VLOOKUP(M223,Lookup!$B$7:$C$160,2,0)),"",VLOOKUP(M223,Lookup!$B$7:$C$160,2,0))</f>
        <v>1</v>
      </c>
      <c r="O223" s="44">
        <f t="shared" si="61"/>
        <v>1</v>
      </c>
      <c r="P223" s="1" t="s">
        <v>149</v>
      </c>
      <c r="Q223" s="2">
        <f>IF(ISNA(VLOOKUP(P223,Lookup!$B$7:$C$160,2,0)),"",VLOOKUP(P223,Lookup!$B$7:$C$160,2,0))</f>
        <v>1</v>
      </c>
      <c r="R223" s="44">
        <f t="shared" si="62"/>
        <v>1</v>
      </c>
      <c r="S223" s="1" t="s">
        <v>147</v>
      </c>
      <c r="T223" s="1">
        <v>-99</v>
      </c>
      <c r="V223" s="6"/>
      <c r="W223" s="6"/>
      <c r="Y223" s="6" t="s">
        <v>195</v>
      </c>
      <c r="Z223" s="45" t="s">
        <v>425</v>
      </c>
      <c r="AB223" s="9" t="str">
        <f t="shared" si="63"/>
        <v xml:space="preserve"> </v>
      </c>
      <c r="AC223" s="9" t="str">
        <f t="shared" si="64"/>
        <v xml:space="preserve"> </v>
      </c>
      <c r="AD223" s="9" t="str">
        <f t="shared" si="65"/>
        <v xml:space="preserve"> </v>
      </c>
      <c r="AE223" s="9" t="str">
        <f t="shared" si="66"/>
        <v xml:space="preserve"> </v>
      </c>
      <c r="AF223" s="9" t="str">
        <f t="shared" si="67"/>
        <v xml:space="preserve"> </v>
      </c>
      <c r="AG223" s="9" t="str">
        <f t="shared" si="68"/>
        <v xml:space="preserve"> </v>
      </c>
      <c r="AH223" s="9" t="str">
        <f t="shared" si="69"/>
        <v xml:space="preserve"> </v>
      </c>
      <c r="AI223" s="9" t="str">
        <f t="shared" si="70"/>
        <v xml:space="preserve"> </v>
      </c>
      <c r="AJ223" s="9" t="str">
        <f t="shared" si="71"/>
        <v xml:space="preserve"> </v>
      </c>
      <c r="AK223" s="9" t="str">
        <f t="shared" si="72"/>
        <v xml:space="preserve"> </v>
      </c>
      <c r="AL223" s="9" t="str">
        <f t="shared" si="73"/>
        <v xml:space="preserve"> </v>
      </c>
      <c r="AN223" s="44" t="str">
        <f t="shared" si="74"/>
        <v xml:space="preserve"> </v>
      </c>
      <c r="AO223" s="44" t="str">
        <f t="shared" si="75"/>
        <v xml:space="preserve"> </v>
      </c>
      <c r="AP223" s="44">
        <f t="shared" si="76"/>
        <v>1</v>
      </c>
      <c r="AQ223" s="44" t="str">
        <f t="shared" si="77"/>
        <v xml:space="preserve"> </v>
      </c>
      <c r="AR223" s="10" t="str">
        <f t="shared" si="78"/>
        <v xml:space="preserve"> </v>
      </c>
      <c r="AS223" s="44">
        <f t="shared" si="79"/>
        <v>0</v>
      </c>
      <c r="AW223" s="15"/>
    </row>
    <row r="224" spans="2:49">
      <c r="B224" s="1">
        <v>2</v>
      </c>
      <c r="C224" s="2">
        <f t="shared" si="80"/>
        <v>214</v>
      </c>
      <c r="D224" s="1">
        <v>-99</v>
      </c>
      <c r="E224" s="1">
        <v>-99</v>
      </c>
      <c r="F224" s="1">
        <v>-99</v>
      </c>
      <c r="G224" s="1">
        <v>-99</v>
      </c>
      <c r="H224" s="6"/>
      <c r="I224" s="6"/>
      <c r="J224" s="6" t="s">
        <v>41</v>
      </c>
      <c r="K224" s="2" t="str">
        <f>Magnetic!X224</f>
        <v>SWbS</v>
      </c>
      <c r="L224" s="2" t="str">
        <f>IF(ISNA(VLOOKUP(K224,Lookup!$F$7:$G$38,2,0)),"",VLOOKUP(K224,Lookup!$F$7:$G$38,2,0))</f>
        <v>S</v>
      </c>
      <c r="M224" s="1" t="s">
        <v>132</v>
      </c>
      <c r="N224" s="2">
        <f>IF(ISNA(VLOOKUP(M224,Lookup!$B$7:$C$160,2,0)),"",VLOOKUP(M224,Lookup!$B$7:$C$160,2,0))</f>
        <v>5</v>
      </c>
      <c r="O224" s="44">
        <f t="shared" si="61"/>
        <v>5</v>
      </c>
      <c r="P224" s="1" t="s">
        <v>132</v>
      </c>
      <c r="Q224" s="2">
        <f>IF(ISNA(VLOOKUP(P224,Lookup!$B$7:$C$160,2,0)),"",VLOOKUP(P224,Lookup!$B$7:$C$160,2,0))</f>
        <v>5</v>
      </c>
      <c r="R224" s="44">
        <f t="shared" si="62"/>
        <v>5</v>
      </c>
      <c r="S224" s="1" t="s">
        <v>147</v>
      </c>
      <c r="T224" s="1">
        <v>-99</v>
      </c>
      <c r="V224" s="6"/>
      <c r="W224" s="6"/>
      <c r="Y224" s="6" t="s">
        <v>196</v>
      </c>
      <c r="Z224" s="44" t="s">
        <v>423</v>
      </c>
      <c r="AB224" s="9" t="str">
        <f t="shared" si="63"/>
        <v xml:space="preserve"> </v>
      </c>
      <c r="AC224" s="9" t="str">
        <f t="shared" si="64"/>
        <v xml:space="preserve"> </v>
      </c>
      <c r="AD224" s="9" t="str">
        <f t="shared" si="65"/>
        <v xml:space="preserve"> </v>
      </c>
      <c r="AE224" s="9">
        <f t="shared" si="66"/>
        <v>1</v>
      </c>
      <c r="AF224" s="9" t="str">
        <f t="shared" si="67"/>
        <v xml:space="preserve"> </v>
      </c>
      <c r="AG224" s="9" t="str">
        <f t="shared" si="68"/>
        <v xml:space="preserve"> </v>
      </c>
      <c r="AH224" s="9" t="str">
        <f t="shared" si="69"/>
        <v xml:space="preserve"> </v>
      </c>
      <c r="AI224" s="9" t="str">
        <f t="shared" si="70"/>
        <v xml:space="preserve"> </v>
      </c>
      <c r="AJ224" s="9" t="str">
        <f t="shared" si="71"/>
        <v xml:space="preserve"> </v>
      </c>
      <c r="AK224" s="9" t="str">
        <f t="shared" si="72"/>
        <v xml:space="preserve"> </v>
      </c>
      <c r="AL224" s="9" t="str">
        <f t="shared" si="73"/>
        <v xml:space="preserve"> </v>
      </c>
      <c r="AN224" s="44" t="str">
        <f t="shared" si="74"/>
        <v xml:space="preserve"> </v>
      </c>
      <c r="AO224" s="44" t="str">
        <f t="shared" si="75"/>
        <v xml:space="preserve"> </v>
      </c>
      <c r="AP224" s="44">
        <f t="shared" si="76"/>
        <v>1</v>
      </c>
      <c r="AQ224" s="44" t="str">
        <f t="shared" si="77"/>
        <v xml:space="preserve"> </v>
      </c>
      <c r="AR224" s="10" t="str">
        <f t="shared" si="78"/>
        <v xml:space="preserve"> </v>
      </c>
      <c r="AS224" s="44">
        <f t="shared" si="79"/>
        <v>0</v>
      </c>
    </row>
    <row r="225" spans="2:49">
      <c r="B225" s="1">
        <v>3</v>
      </c>
      <c r="C225" s="2">
        <f t="shared" si="80"/>
        <v>215</v>
      </c>
      <c r="D225" s="1">
        <v>62</v>
      </c>
      <c r="E225" s="1">
        <v>52</v>
      </c>
      <c r="F225" s="1">
        <v>72</v>
      </c>
      <c r="G225" s="1">
        <v>11</v>
      </c>
      <c r="H225" s="6" t="s">
        <v>42</v>
      </c>
      <c r="I225" s="6" t="s">
        <v>156</v>
      </c>
      <c r="J225" s="6" t="s">
        <v>41</v>
      </c>
      <c r="K225" s="2" t="str">
        <f>Magnetic!X225</f>
        <v>SWbS</v>
      </c>
      <c r="L225" s="2" t="str">
        <f>IF(ISNA(VLOOKUP(K225,Lookup!$F$7:$G$38,2,0)),"",VLOOKUP(K225,Lookup!$F$7:$G$38,2,0))</f>
        <v>S</v>
      </c>
      <c r="M225" s="1" t="s">
        <v>149</v>
      </c>
      <c r="N225" s="2">
        <f>IF(ISNA(VLOOKUP(M225,Lookup!$B$7:$C$160,2,0)),"",VLOOKUP(M225,Lookup!$B$7:$C$160,2,0))</f>
        <v>1</v>
      </c>
      <c r="O225" s="44">
        <f t="shared" si="61"/>
        <v>1</v>
      </c>
      <c r="P225" s="1" t="s">
        <v>149</v>
      </c>
      <c r="Q225" s="2">
        <f>IF(ISNA(VLOOKUP(P225,Lookup!$B$7:$C$160,2,0)),"",VLOOKUP(P225,Lookup!$B$7:$C$160,2,0))</f>
        <v>1</v>
      </c>
      <c r="R225" s="44">
        <f t="shared" si="62"/>
        <v>1</v>
      </c>
      <c r="S225" s="1" t="s">
        <v>146</v>
      </c>
      <c r="T225" s="1">
        <v>-99</v>
      </c>
      <c r="U225" s="1">
        <v>1</v>
      </c>
      <c r="V225" s="6"/>
      <c r="W225" s="6"/>
      <c r="Y225" s="6" t="s">
        <v>197</v>
      </c>
      <c r="Z225" s="44" t="s">
        <v>427</v>
      </c>
      <c r="AB225" s="9" t="str">
        <f t="shared" si="63"/>
        <v xml:space="preserve"> </v>
      </c>
      <c r="AC225" s="9" t="str">
        <f t="shared" si="64"/>
        <v xml:space="preserve"> </v>
      </c>
      <c r="AD225" s="9" t="str">
        <f t="shared" si="65"/>
        <v xml:space="preserve"> </v>
      </c>
      <c r="AE225" s="9" t="str">
        <f t="shared" si="66"/>
        <v xml:space="preserve"> </v>
      </c>
      <c r="AF225" s="9" t="str">
        <f t="shared" si="67"/>
        <v xml:space="preserve"> </v>
      </c>
      <c r="AG225" s="9" t="str">
        <f t="shared" si="68"/>
        <v xml:space="preserve"> </v>
      </c>
      <c r="AH225" s="9" t="str">
        <f t="shared" si="69"/>
        <v xml:space="preserve"> </v>
      </c>
      <c r="AI225" s="9" t="str">
        <f t="shared" si="70"/>
        <v xml:space="preserve"> </v>
      </c>
      <c r="AJ225" s="9" t="str">
        <f t="shared" si="71"/>
        <v xml:space="preserve"> </v>
      </c>
      <c r="AK225" s="9" t="str">
        <f t="shared" si="72"/>
        <v xml:space="preserve"> </v>
      </c>
      <c r="AL225" s="9" t="str">
        <f t="shared" si="73"/>
        <v xml:space="preserve"> </v>
      </c>
      <c r="AN225" s="44" t="str">
        <f t="shared" si="74"/>
        <v xml:space="preserve"> </v>
      </c>
      <c r="AO225" s="44" t="str">
        <f t="shared" si="75"/>
        <v xml:space="preserve"> </v>
      </c>
      <c r="AP225" s="44">
        <f t="shared" si="76"/>
        <v>1</v>
      </c>
      <c r="AQ225" s="44" t="str">
        <f t="shared" si="77"/>
        <v xml:space="preserve"> </v>
      </c>
      <c r="AR225" s="10" t="str">
        <f t="shared" si="78"/>
        <v xml:space="preserve"> </v>
      </c>
      <c r="AS225" s="44">
        <f t="shared" si="79"/>
        <v>0</v>
      </c>
    </row>
    <row r="226" spans="2:49">
      <c r="B226" s="1">
        <v>4</v>
      </c>
      <c r="C226" s="2">
        <f t="shared" si="80"/>
        <v>216</v>
      </c>
      <c r="D226" s="1">
        <v>62</v>
      </c>
      <c r="E226" s="1">
        <v>52</v>
      </c>
      <c r="F226" s="1">
        <v>-99</v>
      </c>
      <c r="G226" s="1">
        <v>-99</v>
      </c>
      <c r="H226" s="6"/>
      <c r="I226" s="6"/>
      <c r="J226" s="1" t="s">
        <v>198</v>
      </c>
      <c r="K226" s="2" t="str">
        <f>Magnetic!X226</f>
        <v>Calm</v>
      </c>
      <c r="L226" s="2" t="str">
        <f>IF(ISNA(VLOOKUP(K226,Lookup!$F$7:$G$38,2,0)),"",VLOOKUP(K226,Lookup!$F$7:$G$38,2,0))</f>
        <v/>
      </c>
      <c r="M226" s="1" t="s">
        <v>159</v>
      </c>
      <c r="N226" s="2">
        <f>IF(ISNA(VLOOKUP(M226,Lookup!$B$7:$C$160,2,0)),"",VLOOKUP(M226,Lookup!$B$7:$C$160,2,0))</f>
        <v>2</v>
      </c>
      <c r="O226" s="44">
        <f t="shared" si="61"/>
        <v>2</v>
      </c>
      <c r="P226" s="1" t="s">
        <v>159</v>
      </c>
      <c r="Q226" s="2">
        <f>IF(ISNA(VLOOKUP(P226,Lookup!$B$7:$C$160,2,0)),"",VLOOKUP(P226,Lookup!$B$7:$C$160,2,0))</f>
        <v>2</v>
      </c>
      <c r="R226" s="44">
        <f t="shared" si="62"/>
        <v>2</v>
      </c>
      <c r="S226" s="1" t="s">
        <v>172</v>
      </c>
      <c r="T226" s="1">
        <v>-99</v>
      </c>
      <c r="U226" s="1">
        <v>1</v>
      </c>
      <c r="Y226" s="1" t="s">
        <v>199</v>
      </c>
      <c r="Z226" s="44" t="s">
        <v>427</v>
      </c>
      <c r="AB226" s="9" t="str">
        <f t="shared" si="63"/>
        <v xml:space="preserve"> </v>
      </c>
      <c r="AC226" s="9">
        <f t="shared" si="64"/>
        <v>1</v>
      </c>
      <c r="AD226" s="9" t="str">
        <f t="shared" si="65"/>
        <v xml:space="preserve"> </v>
      </c>
      <c r="AE226" s="9" t="str">
        <f t="shared" si="66"/>
        <v xml:space="preserve"> </v>
      </c>
      <c r="AF226" s="9" t="str">
        <f t="shared" si="67"/>
        <v xml:space="preserve"> </v>
      </c>
      <c r="AG226" s="9" t="str">
        <f t="shared" si="68"/>
        <v xml:space="preserve"> </v>
      </c>
      <c r="AH226" s="9" t="str">
        <f t="shared" si="69"/>
        <v xml:space="preserve"> </v>
      </c>
      <c r="AI226" s="9" t="str">
        <f t="shared" si="70"/>
        <v xml:space="preserve"> </v>
      </c>
      <c r="AJ226" s="9" t="str">
        <f t="shared" si="71"/>
        <v xml:space="preserve"> </v>
      </c>
      <c r="AK226" s="9" t="str">
        <f t="shared" si="72"/>
        <v xml:space="preserve"> </v>
      </c>
      <c r="AL226" s="9" t="str">
        <f t="shared" si="73"/>
        <v xml:space="preserve"> </v>
      </c>
      <c r="AN226" s="44" t="str">
        <f t="shared" si="74"/>
        <v xml:space="preserve"> </v>
      </c>
      <c r="AO226" s="44" t="str">
        <f t="shared" si="75"/>
        <v xml:space="preserve"> </v>
      </c>
      <c r="AP226" s="44" t="str">
        <f t="shared" si="76"/>
        <v xml:space="preserve"> </v>
      </c>
      <c r="AQ226" s="44" t="str">
        <f t="shared" si="77"/>
        <v xml:space="preserve"> </v>
      </c>
      <c r="AR226" s="10" t="str">
        <f t="shared" si="78"/>
        <v xml:space="preserve"> </v>
      </c>
      <c r="AS226" s="44">
        <f t="shared" si="79"/>
        <v>0</v>
      </c>
    </row>
    <row r="227" spans="2:49">
      <c r="B227" s="1">
        <v>5</v>
      </c>
      <c r="C227" s="2">
        <f t="shared" si="80"/>
        <v>217</v>
      </c>
      <c r="D227" s="1">
        <v>62</v>
      </c>
      <c r="E227" s="1">
        <v>52</v>
      </c>
      <c r="F227" s="1">
        <v>72</v>
      </c>
      <c r="G227" s="1">
        <v>23</v>
      </c>
      <c r="H227" s="6" t="s">
        <v>42</v>
      </c>
      <c r="I227" s="6" t="s">
        <v>156</v>
      </c>
      <c r="J227" s="1" t="s">
        <v>39</v>
      </c>
      <c r="K227" s="2" t="str">
        <f>Magnetic!X227</f>
        <v>NEbN</v>
      </c>
      <c r="L227" s="2" t="str">
        <f>IF(ISNA(VLOOKUP(K227,Lookup!$F$7:$G$38,2,0)),"",VLOOKUP(K227,Lookup!$F$7:$G$38,2,0))</f>
        <v>N</v>
      </c>
      <c r="M227" s="1" t="s">
        <v>130</v>
      </c>
      <c r="N227" s="2">
        <f>IF(ISNA(VLOOKUP(M227,Lookup!$B$7:$C$160,2,0)),"",VLOOKUP(M227,Lookup!$B$7:$C$160,2,0))</f>
        <v>4</v>
      </c>
      <c r="O227" s="44">
        <f t="shared" si="61"/>
        <v>4</v>
      </c>
      <c r="P227" s="1" t="s">
        <v>159</v>
      </c>
      <c r="Q227" s="2">
        <f>IF(ISNA(VLOOKUP(P227,Lookup!$B$7:$C$160,2,0)),"",VLOOKUP(P227,Lookup!$B$7:$C$160,2,0))</f>
        <v>2</v>
      </c>
      <c r="R227" s="44">
        <f t="shared" si="62"/>
        <v>2</v>
      </c>
      <c r="S227" s="1" t="s">
        <v>134</v>
      </c>
      <c r="T227" s="1">
        <v>-99</v>
      </c>
      <c r="W227" s="1">
        <v>1</v>
      </c>
      <c r="Y227" s="6" t="s">
        <v>200</v>
      </c>
      <c r="Z227" s="44" t="s">
        <v>427</v>
      </c>
      <c r="AB227" s="9" t="str">
        <f t="shared" si="63"/>
        <v xml:space="preserve"> </v>
      </c>
      <c r="AC227" s="9">
        <f t="shared" si="64"/>
        <v>1</v>
      </c>
      <c r="AD227" s="9" t="str">
        <f t="shared" si="65"/>
        <v xml:space="preserve"> </v>
      </c>
      <c r="AE227" s="9" t="str">
        <f t="shared" si="66"/>
        <v xml:space="preserve"> </v>
      </c>
      <c r="AF227" s="9" t="str">
        <f t="shared" si="67"/>
        <v xml:space="preserve"> </v>
      </c>
      <c r="AG227" s="9" t="str">
        <f t="shared" si="68"/>
        <v xml:space="preserve"> </v>
      </c>
      <c r="AH227" s="9" t="str">
        <f t="shared" si="69"/>
        <v xml:space="preserve"> </v>
      </c>
      <c r="AI227" s="9" t="str">
        <f t="shared" si="70"/>
        <v xml:space="preserve"> </v>
      </c>
      <c r="AJ227" s="9" t="str">
        <f t="shared" si="71"/>
        <v xml:space="preserve"> </v>
      </c>
      <c r="AK227" s="9" t="str">
        <f t="shared" si="72"/>
        <v xml:space="preserve"> </v>
      </c>
      <c r="AL227" s="9" t="str">
        <f t="shared" si="73"/>
        <v xml:space="preserve"> </v>
      </c>
      <c r="AN227" s="44">
        <f t="shared" si="74"/>
        <v>1</v>
      </c>
      <c r="AO227" s="44" t="str">
        <f t="shared" si="75"/>
        <v xml:space="preserve"> </v>
      </c>
      <c r="AP227" s="44" t="str">
        <f t="shared" si="76"/>
        <v xml:space="preserve"> </v>
      </c>
      <c r="AQ227" s="44" t="str">
        <f t="shared" si="77"/>
        <v xml:space="preserve"> </v>
      </c>
      <c r="AR227" s="10" t="str">
        <f t="shared" si="78"/>
        <v xml:space="preserve"> </v>
      </c>
      <c r="AS227" s="44">
        <f t="shared" si="79"/>
        <v>0</v>
      </c>
    </row>
    <row r="228" spans="2:49">
      <c r="B228" s="1">
        <v>6</v>
      </c>
      <c r="C228" s="2">
        <f t="shared" si="80"/>
        <v>218</v>
      </c>
      <c r="D228" s="1">
        <v>62</v>
      </c>
      <c r="E228" s="1">
        <v>52</v>
      </c>
      <c r="F228" s="1">
        <v>72</v>
      </c>
      <c r="G228" s="1">
        <v>3</v>
      </c>
      <c r="H228" s="6" t="s">
        <v>42</v>
      </c>
      <c r="I228" s="6" t="s">
        <v>156</v>
      </c>
      <c r="J228" s="1" t="s">
        <v>150</v>
      </c>
      <c r="K228" s="2" t="str">
        <f>Magnetic!X228</f>
        <v>Variable</v>
      </c>
      <c r="L228" s="2" t="str">
        <f>IF(ISNA(VLOOKUP(K228,Lookup!$F$7:$G$38,2,0)),"",VLOOKUP(K228,Lookup!$F$7:$G$38,2,0))</f>
        <v/>
      </c>
      <c r="M228" s="1" t="s">
        <v>149</v>
      </c>
      <c r="N228" s="2">
        <f>IF(ISNA(VLOOKUP(M228,Lookup!$B$7:$C$160,2,0)),"",VLOOKUP(M228,Lookup!$B$7:$C$160,2,0))</f>
        <v>1</v>
      </c>
      <c r="O228" s="44">
        <f t="shared" si="61"/>
        <v>1</v>
      </c>
      <c r="P228" s="1" t="s">
        <v>149</v>
      </c>
      <c r="Q228" s="2">
        <f>IF(ISNA(VLOOKUP(P228,Lookup!$B$7:$C$160,2,0)),"",VLOOKUP(P228,Lookup!$B$7:$C$160,2,0))</f>
        <v>1</v>
      </c>
      <c r="R228" s="44">
        <f t="shared" si="62"/>
        <v>1</v>
      </c>
      <c r="S228" s="1" t="s">
        <v>135</v>
      </c>
      <c r="T228" s="1">
        <v>-99</v>
      </c>
      <c r="Y228" s="6" t="s">
        <v>201</v>
      </c>
      <c r="Z228" s="44" t="s">
        <v>427</v>
      </c>
      <c r="AB228" s="9" t="str">
        <f t="shared" si="63"/>
        <v xml:space="preserve"> </v>
      </c>
      <c r="AC228" s="9" t="str">
        <f t="shared" si="64"/>
        <v xml:space="preserve"> </v>
      </c>
      <c r="AD228" s="9" t="str">
        <f t="shared" si="65"/>
        <v xml:space="preserve"> </v>
      </c>
      <c r="AE228" s="9" t="str">
        <f t="shared" si="66"/>
        <v xml:space="preserve"> </v>
      </c>
      <c r="AF228" s="9" t="str">
        <f t="shared" si="67"/>
        <v xml:space="preserve"> </v>
      </c>
      <c r="AG228" s="9" t="str">
        <f t="shared" si="68"/>
        <v xml:space="preserve"> </v>
      </c>
      <c r="AH228" s="9" t="str">
        <f t="shared" si="69"/>
        <v xml:space="preserve"> </v>
      </c>
      <c r="AI228" s="9" t="str">
        <f t="shared" si="70"/>
        <v xml:space="preserve"> </v>
      </c>
      <c r="AJ228" s="9" t="str">
        <f t="shared" si="71"/>
        <v xml:space="preserve"> </v>
      </c>
      <c r="AK228" s="9" t="str">
        <f t="shared" si="72"/>
        <v xml:space="preserve"> </v>
      </c>
      <c r="AL228" s="9" t="str">
        <f t="shared" si="73"/>
        <v xml:space="preserve"> </v>
      </c>
      <c r="AN228" s="44" t="str">
        <f t="shared" si="74"/>
        <v xml:space="preserve"> </v>
      </c>
      <c r="AO228" s="44" t="str">
        <f t="shared" si="75"/>
        <v xml:space="preserve"> </v>
      </c>
      <c r="AP228" s="44" t="str">
        <f t="shared" si="76"/>
        <v xml:space="preserve"> </v>
      </c>
      <c r="AQ228" s="44" t="str">
        <f t="shared" si="77"/>
        <v xml:space="preserve"> </v>
      </c>
      <c r="AR228" s="10" t="str">
        <f t="shared" si="78"/>
        <v xml:space="preserve"> </v>
      </c>
      <c r="AS228" s="44">
        <f t="shared" si="79"/>
        <v>0</v>
      </c>
      <c r="AW228" s="15"/>
    </row>
    <row r="229" spans="2:49">
      <c r="B229" s="1">
        <v>7</v>
      </c>
      <c r="C229" s="2">
        <f t="shared" si="80"/>
        <v>219</v>
      </c>
      <c r="D229" s="1">
        <v>62</v>
      </c>
      <c r="E229" s="1">
        <v>56</v>
      </c>
      <c r="F229" s="1">
        <v>72</v>
      </c>
      <c r="G229" s="1">
        <v>37</v>
      </c>
      <c r="H229" s="6" t="s">
        <v>42</v>
      </c>
      <c r="I229" s="6" t="s">
        <v>156</v>
      </c>
      <c r="J229" s="1" t="s">
        <v>41</v>
      </c>
      <c r="K229" s="2" t="str">
        <f>Magnetic!X229</f>
        <v>SWbS</v>
      </c>
      <c r="L229" s="2" t="str">
        <f>IF(ISNA(VLOOKUP(K229,Lookup!$F$7:$G$38,2,0)),"",VLOOKUP(K229,Lookup!$F$7:$G$38,2,0))</f>
        <v>S</v>
      </c>
      <c r="M229" s="1" t="s">
        <v>168</v>
      </c>
      <c r="N229" s="2" t="str">
        <f>IF(ISNA(VLOOKUP(M229,Lookup!$B$7:$C$160,2,0)),"",VLOOKUP(M229,Lookup!$B$7:$C$160,2,0))</f>
        <v/>
      </c>
      <c r="O229" s="44" t="str">
        <f t="shared" si="61"/>
        <v/>
      </c>
      <c r="P229" s="1" t="s">
        <v>159</v>
      </c>
      <c r="Q229" s="2">
        <f>IF(ISNA(VLOOKUP(P229,Lookup!$B$7:$C$160,2,0)),"",VLOOKUP(P229,Lookup!$B$7:$C$160,2,0))</f>
        <v>2</v>
      </c>
      <c r="R229" s="44">
        <f t="shared" si="62"/>
        <v>2</v>
      </c>
      <c r="S229" s="1" t="s">
        <v>147</v>
      </c>
      <c r="T229" s="1">
        <v>-99</v>
      </c>
      <c r="W229" s="1">
        <v>1</v>
      </c>
      <c r="Y229" s="6" t="s">
        <v>239</v>
      </c>
      <c r="Z229" s="44" t="s">
        <v>427</v>
      </c>
      <c r="AB229" s="9" t="str">
        <f t="shared" si="63"/>
        <v xml:space="preserve"> </v>
      </c>
      <c r="AC229" s="9">
        <f t="shared" si="64"/>
        <v>1</v>
      </c>
      <c r="AD229" s="9" t="str">
        <f t="shared" si="65"/>
        <v xml:space="preserve"> </v>
      </c>
      <c r="AE229" s="9" t="str">
        <f t="shared" si="66"/>
        <v xml:space="preserve"> </v>
      </c>
      <c r="AF229" s="9" t="str">
        <f t="shared" si="67"/>
        <v xml:space="preserve"> </v>
      </c>
      <c r="AG229" s="9" t="str">
        <f t="shared" si="68"/>
        <v xml:space="preserve"> </v>
      </c>
      <c r="AH229" s="9" t="str">
        <f t="shared" si="69"/>
        <v xml:space="preserve"> </v>
      </c>
      <c r="AI229" s="9" t="str">
        <f t="shared" si="70"/>
        <v xml:space="preserve"> </v>
      </c>
      <c r="AJ229" s="9" t="str">
        <f t="shared" si="71"/>
        <v xml:space="preserve"> </v>
      </c>
      <c r="AK229" s="9" t="str">
        <f t="shared" si="72"/>
        <v xml:space="preserve"> </v>
      </c>
      <c r="AL229" s="9" t="str">
        <f t="shared" si="73"/>
        <v xml:space="preserve"> </v>
      </c>
      <c r="AN229" s="44" t="str">
        <f t="shared" si="74"/>
        <v xml:space="preserve"> </v>
      </c>
      <c r="AO229" s="44" t="str">
        <f t="shared" si="75"/>
        <v xml:space="preserve"> </v>
      </c>
      <c r="AP229" s="44">
        <f t="shared" si="76"/>
        <v>1</v>
      </c>
      <c r="AQ229" s="44" t="str">
        <f t="shared" si="77"/>
        <v xml:space="preserve"> </v>
      </c>
      <c r="AR229" s="10" t="str">
        <f t="shared" si="78"/>
        <v xml:space="preserve"> </v>
      </c>
      <c r="AS229" s="44">
        <f t="shared" si="79"/>
        <v>0</v>
      </c>
      <c r="AW229" s="15"/>
    </row>
    <row r="230" spans="2:49">
      <c r="B230" s="1">
        <v>8</v>
      </c>
      <c r="C230" s="2">
        <f t="shared" si="80"/>
        <v>220</v>
      </c>
      <c r="D230" s="1">
        <v>62</v>
      </c>
      <c r="E230" s="1">
        <v>54</v>
      </c>
      <c r="F230" s="1">
        <v>72</v>
      </c>
      <c r="G230" s="1">
        <v>34</v>
      </c>
      <c r="H230" s="6" t="s">
        <v>42</v>
      </c>
      <c r="I230" s="6" t="s">
        <v>156</v>
      </c>
      <c r="J230" s="1" t="s">
        <v>39</v>
      </c>
      <c r="K230" s="2" t="str">
        <f>Magnetic!X230</f>
        <v>NEbN</v>
      </c>
      <c r="L230" s="2" t="str">
        <f>IF(ISNA(VLOOKUP(K230,Lookup!$F$7:$G$38,2,0)),"",VLOOKUP(K230,Lookup!$F$7:$G$38,2,0))</f>
        <v>N</v>
      </c>
      <c r="M230" s="1" t="s">
        <v>198</v>
      </c>
      <c r="N230" s="2">
        <f>IF(ISNA(VLOOKUP(M230,Lookup!$B$7:$C$160,2,0)),"",VLOOKUP(M230,Lookup!$B$7:$C$160,2,0))</f>
        <v>0</v>
      </c>
      <c r="O230" s="44">
        <f t="shared" si="61"/>
        <v>0</v>
      </c>
      <c r="P230" s="1" t="s">
        <v>157</v>
      </c>
      <c r="Q230" s="2">
        <f>IF(ISNA(VLOOKUP(P230,Lookup!$B$7:$C$160,2,0)),"",VLOOKUP(P230,Lookup!$B$7:$C$160,2,0))</f>
        <v>4</v>
      </c>
      <c r="R230" s="44">
        <f t="shared" si="62"/>
        <v>4</v>
      </c>
      <c r="S230" s="1" t="s">
        <v>172</v>
      </c>
      <c r="T230" s="1">
        <v>-99</v>
      </c>
      <c r="U230" s="1">
        <v>1</v>
      </c>
      <c r="W230" s="1">
        <v>1</v>
      </c>
      <c r="Y230" s="1" t="s">
        <v>238</v>
      </c>
      <c r="Z230" s="44" t="s">
        <v>427</v>
      </c>
      <c r="AB230" s="9" t="str">
        <f t="shared" si="63"/>
        <v xml:space="preserve"> </v>
      </c>
      <c r="AC230" s="9" t="str">
        <f t="shared" si="64"/>
        <v xml:space="preserve"> </v>
      </c>
      <c r="AD230" s="9">
        <f t="shared" si="65"/>
        <v>1</v>
      </c>
      <c r="AE230" s="9" t="str">
        <f t="shared" si="66"/>
        <v xml:space="preserve"> </v>
      </c>
      <c r="AF230" s="9" t="str">
        <f t="shared" si="67"/>
        <v xml:space="preserve"> </v>
      </c>
      <c r="AG230" s="9" t="str">
        <f t="shared" si="68"/>
        <v xml:space="preserve"> </v>
      </c>
      <c r="AH230" s="9" t="str">
        <f t="shared" si="69"/>
        <v xml:space="preserve"> </v>
      </c>
      <c r="AI230" s="9" t="str">
        <f t="shared" si="70"/>
        <v xml:space="preserve"> </v>
      </c>
      <c r="AJ230" s="9" t="str">
        <f t="shared" si="71"/>
        <v xml:space="preserve"> </v>
      </c>
      <c r="AK230" s="9" t="str">
        <f t="shared" si="72"/>
        <v xml:space="preserve"> </v>
      </c>
      <c r="AL230" s="9" t="str">
        <f t="shared" si="73"/>
        <v xml:space="preserve"> </v>
      </c>
      <c r="AN230" s="44">
        <f t="shared" si="74"/>
        <v>1</v>
      </c>
      <c r="AO230" s="44" t="str">
        <f t="shared" si="75"/>
        <v xml:space="preserve"> </v>
      </c>
      <c r="AP230" s="44" t="str">
        <f t="shared" si="76"/>
        <v xml:space="preserve"> </v>
      </c>
      <c r="AQ230" s="44" t="str">
        <f t="shared" si="77"/>
        <v xml:space="preserve"> </v>
      </c>
      <c r="AR230" s="10" t="str">
        <f t="shared" si="78"/>
        <v xml:space="preserve"> </v>
      </c>
      <c r="AS230" s="44">
        <f t="shared" si="79"/>
        <v>0</v>
      </c>
    </row>
    <row r="231" spans="2:49">
      <c r="B231" s="1">
        <v>9</v>
      </c>
      <c r="C231" s="2">
        <f t="shared" si="80"/>
        <v>221</v>
      </c>
      <c r="D231" s="1">
        <v>-99</v>
      </c>
      <c r="E231" s="1">
        <v>-99</v>
      </c>
      <c r="F231" s="1">
        <v>-99</v>
      </c>
      <c r="G231" s="1">
        <v>-99</v>
      </c>
      <c r="H231" s="6"/>
      <c r="I231" s="6"/>
      <c r="J231" s="1" t="s">
        <v>162</v>
      </c>
      <c r="K231" s="2" t="str">
        <f>Magnetic!X231</f>
        <v>NbW</v>
      </c>
      <c r="L231" s="2" t="str">
        <f>IF(ISNA(VLOOKUP(K231,Lookup!$F$7:$G$38,2,0)),"",VLOOKUP(K231,Lookup!$F$7:$G$38,2,0))</f>
        <v>N</v>
      </c>
      <c r="M231" s="1" t="s">
        <v>159</v>
      </c>
      <c r="N231" s="2">
        <f>IF(ISNA(VLOOKUP(M231,Lookup!$B$7:$C$160,2,0)),"",VLOOKUP(M231,Lookup!$B$7:$C$160,2,0))</f>
        <v>2</v>
      </c>
      <c r="O231" s="44">
        <f t="shared" si="61"/>
        <v>2</v>
      </c>
      <c r="P231" s="1" t="s">
        <v>159</v>
      </c>
      <c r="Q231" s="2">
        <f>IF(ISNA(VLOOKUP(P231,Lookup!$B$7:$C$160,2,0)),"",VLOOKUP(P231,Lookup!$B$7:$C$160,2,0))</f>
        <v>2</v>
      </c>
      <c r="R231" s="44">
        <f t="shared" si="62"/>
        <v>2</v>
      </c>
      <c r="S231" s="1" t="s">
        <v>172</v>
      </c>
      <c r="T231" s="1">
        <v>-99</v>
      </c>
      <c r="U231" s="1">
        <v>1</v>
      </c>
      <c r="Y231" s="1" t="s">
        <v>237</v>
      </c>
      <c r="Z231" s="44" t="s">
        <v>427</v>
      </c>
      <c r="AB231" s="9" t="str">
        <f t="shared" si="63"/>
        <v xml:space="preserve"> </v>
      </c>
      <c r="AC231" s="9">
        <f t="shared" si="64"/>
        <v>1</v>
      </c>
      <c r="AD231" s="9" t="str">
        <f t="shared" si="65"/>
        <v xml:space="preserve"> </v>
      </c>
      <c r="AE231" s="9" t="str">
        <f t="shared" si="66"/>
        <v xml:space="preserve"> </v>
      </c>
      <c r="AF231" s="9" t="str">
        <f t="shared" si="67"/>
        <v xml:space="preserve"> </v>
      </c>
      <c r="AG231" s="9" t="str">
        <f t="shared" si="68"/>
        <v xml:space="preserve"> </v>
      </c>
      <c r="AH231" s="9" t="str">
        <f t="shared" si="69"/>
        <v xml:space="preserve"> </v>
      </c>
      <c r="AI231" s="9" t="str">
        <f t="shared" si="70"/>
        <v xml:space="preserve"> </v>
      </c>
      <c r="AJ231" s="9" t="str">
        <f t="shared" si="71"/>
        <v xml:space="preserve"> </v>
      </c>
      <c r="AK231" s="9" t="str">
        <f t="shared" si="72"/>
        <v xml:space="preserve"> </v>
      </c>
      <c r="AL231" s="9" t="str">
        <f t="shared" si="73"/>
        <v xml:space="preserve"> </v>
      </c>
      <c r="AN231" s="44">
        <f t="shared" si="74"/>
        <v>1</v>
      </c>
      <c r="AO231" s="44" t="str">
        <f t="shared" si="75"/>
        <v xml:space="preserve"> </v>
      </c>
      <c r="AP231" s="44" t="str">
        <f t="shared" si="76"/>
        <v xml:space="preserve"> </v>
      </c>
      <c r="AQ231" s="44" t="str">
        <f t="shared" si="77"/>
        <v xml:space="preserve"> </v>
      </c>
      <c r="AR231" s="10" t="str">
        <f t="shared" si="78"/>
        <v xml:space="preserve"> </v>
      </c>
      <c r="AS231" s="44">
        <f t="shared" si="79"/>
        <v>0</v>
      </c>
    </row>
    <row r="232" spans="2:49">
      <c r="B232" s="1">
        <v>10</v>
      </c>
      <c r="C232" s="2">
        <f t="shared" si="80"/>
        <v>222</v>
      </c>
      <c r="D232" s="1">
        <v>62</v>
      </c>
      <c r="E232" s="1">
        <v>54</v>
      </c>
      <c r="F232" s="1">
        <v>73</v>
      </c>
      <c r="G232" s="1">
        <v>50</v>
      </c>
      <c r="H232" s="6" t="s">
        <v>42</v>
      </c>
      <c r="I232" s="6" t="s">
        <v>156</v>
      </c>
      <c r="J232" s="1" t="s">
        <v>217</v>
      </c>
      <c r="K232" s="2" t="str">
        <f>Magnetic!X232</f>
        <v>WbS</v>
      </c>
      <c r="L232" s="2" t="str">
        <f>IF(ISNA(VLOOKUP(K232,Lookup!$F$7:$G$38,2,0)),"",VLOOKUP(K232,Lookup!$F$7:$G$38,2,0))</f>
        <v>W</v>
      </c>
      <c r="M232" s="1" t="s">
        <v>157</v>
      </c>
      <c r="N232" s="2">
        <f>IF(ISNA(VLOOKUP(M232,Lookup!$B$7:$C$160,2,0)),"",VLOOKUP(M232,Lookup!$B$7:$C$160,2,0))</f>
        <v>4</v>
      </c>
      <c r="O232" s="44">
        <f t="shared" si="61"/>
        <v>4</v>
      </c>
      <c r="P232" s="1" t="s">
        <v>157</v>
      </c>
      <c r="Q232" s="2">
        <f>IF(ISNA(VLOOKUP(P232,Lookup!$B$7:$C$160,2,0)),"",VLOOKUP(P232,Lookup!$B$7:$C$160,2,0))</f>
        <v>4</v>
      </c>
      <c r="R232" s="44">
        <f t="shared" si="62"/>
        <v>4</v>
      </c>
      <c r="S232" s="1" t="s">
        <v>147</v>
      </c>
      <c r="T232" s="1">
        <v>-99</v>
      </c>
      <c r="U232" s="1">
        <v>1</v>
      </c>
      <c r="Y232" s="6"/>
      <c r="Z232" s="44" t="s">
        <v>427</v>
      </c>
      <c r="AB232" s="9" t="str">
        <f t="shared" si="63"/>
        <v xml:space="preserve"> </v>
      </c>
      <c r="AC232" s="9" t="str">
        <f t="shared" si="64"/>
        <v xml:space="preserve"> </v>
      </c>
      <c r="AD232" s="9">
        <f t="shared" si="65"/>
        <v>1</v>
      </c>
      <c r="AE232" s="9" t="str">
        <f t="shared" si="66"/>
        <v xml:space="preserve"> </v>
      </c>
      <c r="AF232" s="9" t="str">
        <f t="shared" si="67"/>
        <v xml:space="preserve"> </v>
      </c>
      <c r="AG232" s="9" t="str">
        <f t="shared" si="68"/>
        <v xml:space="preserve"> </v>
      </c>
      <c r="AH232" s="9" t="str">
        <f t="shared" si="69"/>
        <v xml:space="preserve"> </v>
      </c>
      <c r="AI232" s="9" t="str">
        <f t="shared" si="70"/>
        <v xml:space="preserve"> </v>
      </c>
      <c r="AJ232" s="9" t="str">
        <f t="shared" si="71"/>
        <v xml:space="preserve"> </v>
      </c>
      <c r="AK232" s="9" t="str">
        <f t="shared" si="72"/>
        <v xml:space="preserve"> </v>
      </c>
      <c r="AL232" s="9" t="str">
        <f t="shared" si="73"/>
        <v xml:space="preserve"> </v>
      </c>
      <c r="AN232" s="44" t="str">
        <f t="shared" si="74"/>
        <v xml:space="preserve"> </v>
      </c>
      <c r="AO232" s="44" t="str">
        <f t="shared" si="75"/>
        <v xml:space="preserve"> </v>
      </c>
      <c r="AP232" s="44" t="str">
        <f t="shared" si="76"/>
        <v xml:space="preserve"> </v>
      </c>
      <c r="AQ232" s="44">
        <f t="shared" si="77"/>
        <v>1</v>
      </c>
      <c r="AR232" s="10" t="str">
        <f t="shared" si="78"/>
        <v xml:space="preserve"> </v>
      </c>
      <c r="AS232" s="44">
        <f t="shared" si="79"/>
        <v>0</v>
      </c>
    </row>
    <row r="233" spans="2:49">
      <c r="B233" s="1">
        <v>11</v>
      </c>
      <c r="C233" s="2">
        <f t="shared" si="80"/>
        <v>223</v>
      </c>
      <c r="D233" s="1">
        <v>62</v>
      </c>
      <c r="E233" s="1">
        <v>54</v>
      </c>
      <c r="F233" s="1">
        <v>73</v>
      </c>
      <c r="G233" s="1">
        <v>46</v>
      </c>
      <c r="H233" s="6" t="s">
        <v>42</v>
      </c>
      <c r="I233" s="6" t="s">
        <v>156</v>
      </c>
      <c r="J233" s="1" t="s">
        <v>198</v>
      </c>
      <c r="K233" s="2" t="str">
        <f>Magnetic!X233</f>
        <v>Calm</v>
      </c>
      <c r="L233" s="2" t="str">
        <f>IF(ISNA(VLOOKUP(K233,Lookup!$F$7:$G$38,2,0)),"",VLOOKUP(K233,Lookup!$F$7:$G$38,2,0))</f>
        <v/>
      </c>
      <c r="M233" s="1" t="s">
        <v>198</v>
      </c>
      <c r="N233" s="2">
        <f>IF(ISNA(VLOOKUP(M233,Lookup!$B$7:$C$160,2,0)),"",VLOOKUP(M233,Lookup!$B$7:$C$160,2,0))</f>
        <v>0</v>
      </c>
      <c r="O233" s="44">
        <f t="shared" si="61"/>
        <v>0</v>
      </c>
      <c r="P233" s="1" t="s">
        <v>159</v>
      </c>
      <c r="Q233" s="2">
        <f>IF(ISNA(VLOOKUP(P233,Lookup!$B$7:$C$160,2,0)),"",VLOOKUP(P233,Lookup!$B$7:$C$160,2,0))</f>
        <v>2</v>
      </c>
      <c r="R233" s="44">
        <f t="shared" si="62"/>
        <v>2</v>
      </c>
      <c r="S233" s="1" t="s">
        <v>147</v>
      </c>
      <c r="T233" s="1">
        <v>-99</v>
      </c>
      <c r="U233" s="1">
        <v>1</v>
      </c>
      <c r="Y233" s="6" t="s">
        <v>236</v>
      </c>
      <c r="Z233" s="44" t="s">
        <v>427</v>
      </c>
      <c r="AB233" s="9" t="str">
        <f t="shared" si="63"/>
        <v xml:space="preserve"> </v>
      </c>
      <c r="AC233" s="9">
        <f t="shared" si="64"/>
        <v>1</v>
      </c>
      <c r="AD233" s="9" t="str">
        <f t="shared" si="65"/>
        <v xml:space="preserve"> </v>
      </c>
      <c r="AE233" s="9" t="str">
        <f t="shared" si="66"/>
        <v xml:space="preserve"> </v>
      </c>
      <c r="AF233" s="9" t="str">
        <f t="shared" si="67"/>
        <v xml:space="preserve"> </v>
      </c>
      <c r="AG233" s="9" t="str">
        <f t="shared" si="68"/>
        <v xml:space="preserve"> </v>
      </c>
      <c r="AH233" s="9" t="str">
        <f t="shared" si="69"/>
        <v xml:space="preserve"> </v>
      </c>
      <c r="AI233" s="9" t="str">
        <f t="shared" si="70"/>
        <v xml:space="preserve"> </v>
      </c>
      <c r="AJ233" s="9" t="str">
        <f t="shared" si="71"/>
        <v xml:space="preserve"> </v>
      </c>
      <c r="AK233" s="9" t="str">
        <f t="shared" si="72"/>
        <v xml:space="preserve"> </v>
      </c>
      <c r="AL233" s="9" t="str">
        <f t="shared" si="73"/>
        <v xml:space="preserve"> </v>
      </c>
      <c r="AN233" s="44" t="str">
        <f t="shared" si="74"/>
        <v xml:space="preserve"> </v>
      </c>
      <c r="AO233" s="44" t="str">
        <f t="shared" si="75"/>
        <v xml:space="preserve"> </v>
      </c>
      <c r="AP233" s="44" t="str">
        <f t="shared" si="76"/>
        <v xml:space="preserve"> </v>
      </c>
      <c r="AQ233" s="44" t="str">
        <f t="shared" si="77"/>
        <v xml:space="preserve"> </v>
      </c>
      <c r="AR233" s="10" t="str">
        <f t="shared" si="78"/>
        <v xml:space="preserve"> </v>
      </c>
      <c r="AS233" s="44">
        <f t="shared" si="79"/>
        <v>0</v>
      </c>
    </row>
    <row r="234" spans="2:49">
      <c r="B234" s="1">
        <v>12</v>
      </c>
      <c r="C234" s="2">
        <f t="shared" si="80"/>
        <v>224</v>
      </c>
      <c r="D234" s="1">
        <v>62</v>
      </c>
      <c r="E234" s="1">
        <v>47</v>
      </c>
      <c r="F234" s="1">
        <v>73</v>
      </c>
      <c r="G234" s="1">
        <v>34</v>
      </c>
      <c r="H234" s="6" t="s">
        <v>42</v>
      </c>
      <c r="I234" s="6" t="s">
        <v>156</v>
      </c>
      <c r="J234" s="1" t="s">
        <v>162</v>
      </c>
      <c r="K234" s="2" t="str">
        <f>Magnetic!X234</f>
        <v>NbW</v>
      </c>
      <c r="L234" s="2" t="str">
        <f>IF(ISNA(VLOOKUP(K234,Lookup!$F$7:$G$38,2,0)),"",VLOOKUP(K234,Lookup!$F$7:$G$38,2,0))</f>
        <v>N</v>
      </c>
      <c r="M234" s="1" t="s">
        <v>159</v>
      </c>
      <c r="N234" s="2">
        <f>IF(ISNA(VLOOKUP(M234,Lookup!$B$7:$C$160,2,0)),"",VLOOKUP(M234,Lookup!$B$7:$C$160,2,0))</f>
        <v>2</v>
      </c>
      <c r="O234" s="44">
        <f t="shared" si="61"/>
        <v>2</v>
      </c>
      <c r="P234" s="1" t="s">
        <v>159</v>
      </c>
      <c r="Q234" s="2">
        <f>IF(ISNA(VLOOKUP(P234,Lookup!$B$7:$C$160,2,0)),"",VLOOKUP(P234,Lookup!$B$7:$C$160,2,0))</f>
        <v>2</v>
      </c>
      <c r="R234" s="44">
        <f t="shared" si="62"/>
        <v>2</v>
      </c>
      <c r="S234" s="1" t="s">
        <v>172</v>
      </c>
      <c r="T234" s="1">
        <v>-99</v>
      </c>
      <c r="U234" s="1">
        <v>1</v>
      </c>
      <c r="W234" s="1">
        <v>1</v>
      </c>
      <c r="Z234" s="44" t="s">
        <v>427</v>
      </c>
      <c r="AB234" s="9" t="str">
        <f t="shared" si="63"/>
        <v xml:space="preserve"> </v>
      </c>
      <c r="AC234" s="9">
        <f t="shared" si="64"/>
        <v>1</v>
      </c>
      <c r="AD234" s="9" t="str">
        <f t="shared" si="65"/>
        <v xml:space="preserve"> </v>
      </c>
      <c r="AE234" s="9" t="str">
        <f t="shared" si="66"/>
        <v xml:space="preserve"> </v>
      </c>
      <c r="AF234" s="9" t="str">
        <f t="shared" si="67"/>
        <v xml:space="preserve"> </v>
      </c>
      <c r="AG234" s="9" t="str">
        <f t="shared" si="68"/>
        <v xml:space="preserve"> </v>
      </c>
      <c r="AH234" s="9" t="str">
        <f t="shared" si="69"/>
        <v xml:space="preserve"> </v>
      </c>
      <c r="AI234" s="9" t="str">
        <f t="shared" si="70"/>
        <v xml:space="preserve"> </v>
      </c>
      <c r="AJ234" s="9" t="str">
        <f t="shared" si="71"/>
        <v xml:space="preserve"> </v>
      </c>
      <c r="AK234" s="9" t="str">
        <f t="shared" si="72"/>
        <v xml:space="preserve"> </v>
      </c>
      <c r="AL234" s="9" t="str">
        <f t="shared" si="73"/>
        <v xml:space="preserve"> </v>
      </c>
      <c r="AN234" s="44">
        <f t="shared" si="74"/>
        <v>1</v>
      </c>
      <c r="AO234" s="44" t="str">
        <f t="shared" si="75"/>
        <v xml:space="preserve"> </v>
      </c>
      <c r="AP234" s="44" t="str">
        <f t="shared" si="76"/>
        <v xml:space="preserve"> </v>
      </c>
      <c r="AQ234" s="44" t="str">
        <f t="shared" si="77"/>
        <v xml:space="preserve"> </v>
      </c>
      <c r="AR234" s="10" t="str">
        <f t="shared" si="78"/>
        <v xml:space="preserve"> </v>
      </c>
      <c r="AS234" s="44">
        <f t="shared" si="79"/>
        <v>0</v>
      </c>
    </row>
    <row r="235" spans="2:49" ht="28">
      <c r="B235" s="1">
        <v>13</v>
      </c>
      <c r="C235" s="2">
        <f t="shared" si="80"/>
        <v>225</v>
      </c>
      <c r="D235" s="1">
        <v>62</v>
      </c>
      <c r="E235" s="1">
        <v>42</v>
      </c>
      <c r="F235" s="1">
        <v>73</v>
      </c>
      <c r="G235" s="1">
        <v>46</v>
      </c>
      <c r="H235" s="6" t="s">
        <v>42</v>
      </c>
      <c r="I235" s="6" t="s">
        <v>156</v>
      </c>
      <c r="J235" s="1" t="s">
        <v>162</v>
      </c>
      <c r="K235" s="2" t="str">
        <f>Magnetic!X235</f>
        <v>NbW</v>
      </c>
      <c r="L235" s="2" t="str">
        <f>IF(ISNA(VLOOKUP(K235,Lookup!$F$7:$G$38,2,0)),"",VLOOKUP(K235,Lookup!$F$7:$G$38,2,0))</f>
        <v>N</v>
      </c>
      <c r="M235" s="1" t="s">
        <v>149</v>
      </c>
      <c r="N235" s="2">
        <f>IF(ISNA(VLOOKUP(M235,Lookup!$B$7:$C$160,2,0)),"",VLOOKUP(M235,Lookup!$B$7:$C$160,2,0))</f>
        <v>1</v>
      </c>
      <c r="O235" s="44">
        <f t="shared" si="61"/>
        <v>1</v>
      </c>
      <c r="P235" s="1" t="s">
        <v>159</v>
      </c>
      <c r="Q235" s="2">
        <f>IF(ISNA(VLOOKUP(P235,Lookup!$B$7:$C$160,2,0)),"",VLOOKUP(P235,Lookup!$B$7:$C$160,2,0))</f>
        <v>2</v>
      </c>
      <c r="R235" s="44">
        <f t="shared" si="62"/>
        <v>2</v>
      </c>
      <c r="S235" s="1" t="s">
        <v>146</v>
      </c>
      <c r="T235" s="1">
        <v>-99</v>
      </c>
      <c r="Y235" s="6" t="s">
        <v>235</v>
      </c>
      <c r="Z235" s="44" t="s">
        <v>427</v>
      </c>
      <c r="AB235" s="9" t="str">
        <f t="shared" si="63"/>
        <v xml:space="preserve"> </v>
      </c>
      <c r="AC235" s="9">
        <f t="shared" si="64"/>
        <v>1</v>
      </c>
      <c r="AD235" s="9" t="str">
        <f t="shared" si="65"/>
        <v xml:space="preserve"> </v>
      </c>
      <c r="AE235" s="9" t="str">
        <f t="shared" si="66"/>
        <v xml:space="preserve"> </v>
      </c>
      <c r="AF235" s="9" t="str">
        <f t="shared" si="67"/>
        <v xml:space="preserve"> </v>
      </c>
      <c r="AG235" s="9" t="str">
        <f t="shared" si="68"/>
        <v xml:space="preserve"> </v>
      </c>
      <c r="AH235" s="9" t="str">
        <f t="shared" si="69"/>
        <v xml:space="preserve"> </v>
      </c>
      <c r="AI235" s="9" t="str">
        <f t="shared" si="70"/>
        <v xml:space="preserve"> </v>
      </c>
      <c r="AJ235" s="9" t="str">
        <f t="shared" si="71"/>
        <v xml:space="preserve"> </v>
      </c>
      <c r="AK235" s="9" t="str">
        <f t="shared" si="72"/>
        <v xml:space="preserve"> </v>
      </c>
      <c r="AL235" s="9" t="str">
        <f t="shared" si="73"/>
        <v xml:space="preserve"> </v>
      </c>
      <c r="AN235" s="44">
        <f t="shared" si="74"/>
        <v>1</v>
      </c>
      <c r="AO235" s="44" t="str">
        <f t="shared" si="75"/>
        <v xml:space="preserve"> </v>
      </c>
      <c r="AP235" s="44" t="str">
        <f t="shared" si="76"/>
        <v xml:space="preserve"> </v>
      </c>
      <c r="AQ235" s="44" t="str">
        <f t="shared" si="77"/>
        <v xml:space="preserve"> </v>
      </c>
      <c r="AR235" s="10" t="str">
        <f t="shared" si="78"/>
        <v xml:space="preserve"> </v>
      </c>
      <c r="AS235" s="44">
        <f t="shared" si="79"/>
        <v>0</v>
      </c>
    </row>
    <row r="236" spans="2:49">
      <c r="B236" s="1">
        <v>14</v>
      </c>
      <c r="C236" s="2">
        <f t="shared" si="80"/>
        <v>226</v>
      </c>
      <c r="D236" s="1">
        <v>62</v>
      </c>
      <c r="E236" s="1">
        <v>42</v>
      </c>
      <c r="F236" s="1">
        <v>73</v>
      </c>
      <c r="G236" s="1">
        <v>8</v>
      </c>
      <c r="H236" s="6" t="s">
        <v>42</v>
      </c>
      <c r="I236" s="6" t="s">
        <v>156</v>
      </c>
      <c r="J236" s="1" t="s">
        <v>162</v>
      </c>
      <c r="K236" s="2" t="str">
        <f>Magnetic!X236</f>
        <v>NbW</v>
      </c>
      <c r="L236" s="2" t="str">
        <f>IF(ISNA(VLOOKUP(K236,Lookup!$F$7:$G$38,2,0)),"",VLOOKUP(K236,Lookup!$F$7:$G$38,2,0))</f>
        <v>N</v>
      </c>
      <c r="M236" s="1" t="s">
        <v>157</v>
      </c>
      <c r="N236" s="2">
        <f>IF(ISNA(VLOOKUP(M236,Lookup!$B$7:$C$160,2,0)),"",VLOOKUP(M236,Lookup!$B$7:$C$160,2,0))</f>
        <v>4</v>
      </c>
      <c r="O236" s="44">
        <f t="shared" si="61"/>
        <v>4</v>
      </c>
      <c r="P236" s="1" t="s">
        <v>132</v>
      </c>
      <c r="Q236" s="2">
        <f>IF(ISNA(VLOOKUP(P236,Lookup!$B$7:$C$160,2,0)),"",VLOOKUP(P236,Lookup!$B$7:$C$160,2,0))</f>
        <v>5</v>
      </c>
      <c r="R236" s="44">
        <f t="shared" si="62"/>
        <v>5</v>
      </c>
      <c r="S236" s="1" t="s">
        <v>167</v>
      </c>
      <c r="T236" s="1">
        <v>-99</v>
      </c>
      <c r="U236" s="1">
        <v>1</v>
      </c>
      <c r="Y236" s="6" t="s">
        <v>234</v>
      </c>
      <c r="Z236" s="44" t="s">
        <v>427</v>
      </c>
      <c r="AB236" s="9" t="str">
        <f t="shared" si="63"/>
        <v xml:space="preserve"> </v>
      </c>
      <c r="AC236" s="9" t="str">
        <f t="shared" si="64"/>
        <v xml:space="preserve"> </v>
      </c>
      <c r="AD236" s="9" t="str">
        <f t="shared" si="65"/>
        <v xml:space="preserve"> </v>
      </c>
      <c r="AE236" s="9">
        <f t="shared" si="66"/>
        <v>1</v>
      </c>
      <c r="AF236" s="9" t="str">
        <f t="shared" si="67"/>
        <v xml:space="preserve"> </v>
      </c>
      <c r="AG236" s="9" t="str">
        <f t="shared" si="68"/>
        <v xml:space="preserve"> </v>
      </c>
      <c r="AH236" s="9" t="str">
        <f t="shared" si="69"/>
        <v xml:space="preserve"> </v>
      </c>
      <c r="AI236" s="9" t="str">
        <f t="shared" si="70"/>
        <v xml:space="preserve"> </v>
      </c>
      <c r="AJ236" s="9" t="str">
        <f t="shared" si="71"/>
        <v xml:space="preserve"> </v>
      </c>
      <c r="AK236" s="9" t="str">
        <f t="shared" si="72"/>
        <v xml:space="preserve"> </v>
      </c>
      <c r="AL236" s="9" t="str">
        <f t="shared" si="73"/>
        <v xml:space="preserve"> </v>
      </c>
      <c r="AN236" s="44">
        <f t="shared" si="74"/>
        <v>1</v>
      </c>
      <c r="AO236" s="44" t="str">
        <f t="shared" si="75"/>
        <v xml:space="preserve"> </v>
      </c>
      <c r="AP236" s="44" t="str">
        <f t="shared" si="76"/>
        <v xml:space="preserve"> </v>
      </c>
      <c r="AQ236" s="44" t="str">
        <f t="shared" si="77"/>
        <v xml:space="preserve"> </v>
      </c>
      <c r="AR236" s="10" t="str">
        <f t="shared" si="78"/>
        <v xml:space="preserve"> </v>
      </c>
      <c r="AS236" s="44">
        <f t="shared" si="79"/>
        <v>0</v>
      </c>
    </row>
    <row r="237" spans="2:49">
      <c r="B237" s="1">
        <v>15</v>
      </c>
      <c r="C237" s="2">
        <f t="shared" si="80"/>
        <v>227</v>
      </c>
      <c r="D237" s="1">
        <v>63</v>
      </c>
      <c r="E237" s="1">
        <v>4</v>
      </c>
      <c r="F237" s="1">
        <v>73</v>
      </c>
      <c r="G237" s="1">
        <v>50</v>
      </c>
      <c r="H237" s="6" t="s">
        <v>42</v>
      </c>
      <c r="I237" s="6" t="s">
        <v>156</v>
      </c>
      <c r="J237" s="1" t="s">
        <v>153</v>
      </c>
      <c r="K237" s="2" t="str">
        <f>Magnetic!X237</f>
        <v>SWbW</v>
      </c>
      <c r="L237" s="2" t="str">
        <f>IF(ISNA(VLOOKUP(K237,Lookup!$F$7:$G$38,2,0)),"",VLOOKUP(K237,Lookup!$F$7:$G$38,2,0))</f>
        <v>W</v>
      </c>
      <c r="M237" s="1" t="s">
        <v>163</v>
      </c>
      <c r="N237" s="2">
        <f>IF(ISNA(VLOOKUP(M237,Lookup!$B$7:$C$160,2,0)),"",VLOOKUP(M237,Lookup!$B$7:$C$160,2,0))</f>
        <v>5</v>
      </c>
      <c r="O237" s="44">
        <f t="shared" si="61"/>
        <v>5</v>
      </c>
      <c r="P237" s="1" t="s">
        <v>183</v>
      </c>
      <c r="Q237" s="2">
        <f>IF(ISNA(VLOOKUP(P237,Lookup!$B$7:$C$160,2,0)),"",VLOOKUP(P237,Lookup!$B$7:$C$160,2,0))</f>
        <v>5</v>
      </c>
      <c r="R237" s="44">
        <f t="shared" si="62"/>
        <v>5</v>
      </c>
      <c r="S237" s="1" t="s">
        <v>147</v>
      </c>
      <c r="T237" s="1">
        <v>-99</v>
      </c>
      <c r="Y237" s="1" t="s">
        <v>233</v>
      </c>
      <c r="Z237" s="44" t="s">
        <v>427</v>
      </c>
      <c r="AB237" s="9" t="str">
        <f t="shared" si="63"/>
        <v xml:space="preserve"> </v>
      </c>
      <c r="AC237" s="9" t="str">
        <f t="shared" si="64"/>
        <v xml:space="preserve"> </v>
      </c>
      <c r="AD237" s="9" t="str">
        <f t="shared" si="65"/>
        <v xml:space="preserve"> </v>
      </c>
      <c r="AE237" s="9">
        <f t="shared" si="66"/>
        <v>1</v>
      </c>
      <c r="AF237" s="9" t="str">
        <f t="shared" si="67"/>
        <v xml:space="preserve"> </v>
      </c>
      <c r="AG237" s="9" t="str">
        <f t="shared" si="68"/>
        <v xml:space="preserve"> </v>
      </c>
      <c r="AH237" s="9" t="str">
        <f t="shared" si="69"/>
        <v xml:space="preserve"> </v>
      </c>
      <c r="AI237" s="9" t="str">
        <f t="shared" si="70"/>
        <v xml:space="preserve"> </v>
      </c>
      <c r="AJ237" s="9" t="str">
        <f t="shared" si="71"/>
        <v xml:space="preserve"> </v>
      </c>
      <c r="AK237" s="9" t="str">
        <f t="shared" si="72"/>
        <v xml:space="preserve"> </v>
      </c>
      <c r="AL237" s="9" t="str">
        <f t="shared" si="73"/>
        <v xml:space="preserve"> </v>
      </c>
      <c r="AN237" s="44" t="str">
        <f t="shared" si="74"/>
        <v xml:space="preserve"> </v>
      </c>
      <c r="AO237" s="44" t="str">
        <f t="shared" si="75"/>
        <v xml:space="preserve"> </v>
      </c>
      <c r="AP237" s="44" t="str">
        <f t="shared" si="76"/>
        <v xml:space="preserve"> </v>
      </c>
      <c r="AQ237" s="44">
        <f t="shared" si="77"/>
        <v>1</v>
      </c>
      <c r="AR237" s="10" t="str">
        <f t="shared" si="78"/>
        <v xml:space="preserve"> </v>
      </c>
      <c r="AS237" s="44">
        <f t="shared" si="79"/>
        <v>0</v>
      </c>
    </row>
    <row r="238" spans="2:49">
      <c r="B238" s="1">
        <v>16</v>
      </c>
      <c r="C238" s="2">
        <f t="shared" si="80"/>
        <v>228</v>
      </c>
      <c r="D238" s="1">
        <v>63</v>
      </c>
      <c r="E238" s="1">
        <v>8</v>
      </c>
      <c r="F238" s="1">
        <v>74</v>
      </c>
      <c r="G238" s="1">
        <v>1</v>
      </c>
      <c r="H238" s="6" t="s">
        <v>42</v>
      </c>
      <c r="I238" s="6" t="s">
        <v>156</v>
      </c>
      <c r="J238" s="1" t="s">
        <v>148</v>
      </c>
      <c r="K238" s="2" t="str">
        <f>Magnetic!X238</f>
        <v>NbE</v>
      </c>
      <c r="L238" s="2" t="str">
        <f>IF(ISNA(VLOOKUP(K238,Lookup!$F$7:$G$38,2,0)),"",VLOOKUP(K238,Lookup!$F$7:$G$38,2,0))</f>
        <v>N</v>
      </c>
      <c r="M238" s="1" t="s">
        <v>149</v>
      </c>
      <c r="N238" s="2">
        <f>IF(ISNA(VLOOKUP(M238,Lookup!$B$7:$C$160,2,0)),"",VLOOKUP(M238,Lookup!$B$7:$C$160,2,0))</f>
        <v>1</v>
      </c>
      <c r="O238" s="44">
        <f t="shared" si="61"/>
        <v>1</v>
      </c>
      <c r="P238" s="1" t="s">
        <v>132</v>
      </c>
      <c r="Q238" s="2">
        <f>IF(ISNA(VLOOKUP(P238,Lookup!$B$7:$C$160,2,0)),"",VLOOKUP(P238,Lookup!$B$7:$C$160,2,0))</f>
        <v>5</v>
      </c>
      <c r="R238" s="44">
        <f t="shared" si="62"/>
        <v>5</v>
      </c>
      <c r="S238" s="1" t="s">
        <v>147</v>
      </c>
      <c r="T238" s="1">
        <v>-99</v>
      </c>
      <c r="U238" s="1">
        <v>1</v>
      </c>
      <c r="Y238" s="6" t="s">
        <v>232</v>
      </c>
      <c r="Z238" s="44" t="s">
        <v>207</v>
      </c>
      <c r="AB238" s="9" t="str">
        <f t="shared" si="63"/>
        <v xml:space="preserve"> </v>
      </c>
      <c r="AC238" s="9" t="str">
        <f t="shared" si="64"/>
        <v xml:space="preserve"> </v>
      </c>
      <c r="AD238" s="9" t="str">
        <f t="shared" si="65"/>
        <v xml:space="preserve"> </v>
      </c>
      <c r="AE238" s="9">
        <f t="shared" si="66"/>
        <v>1</v>
      </c>
      <c r="AF238" s="9" t="str">
        <f t="shared" si="67"/>
        <v xml:space="preserve"> </v>
      </c>
      <c r="AG238" s="9" t="str">
        <f t="shared" si="68"/>
        <v xml:space="preserve"> </v>
      </c>
      <c r="AH238" s="9" t="str">
        <f t="shared" si="69"/>
        <v xml:space="preserve"> </v>
      </c>
      <c r="AI238" s="9" t="str">
        <f t="shared" si="70"/>
        <v xml:space="preserve"> </v>
      </c>
      <c r="AJ238" s="9" t="str">
        <f t="shared" si="71"/>
        <v xml:space="preserve"> </v>
      </c>
      <c r="AK238" s="9" t="str">
        <f t="shared" si="72"/>
        <v xml:space="preserve"> </v>
      </c>
      <c r="AL238" s="9" t="str">
        <f t="shared" si="73"/>
        <v xml:space="preserve"> </v>
      </c>
      <c r="AN238" s="44">
        <f t="shared" si="74"/>
        <v>1</v>
      </c>
      <c r="AO238" s="44" t="str">
        <f t="shared" si="75"/>
        <v xml:space="preserve"> </v>
      </c>
      <c r="AP238" s="44" t="str">
        <f t="shared" si="76"/>
        <v xml:space="preserve"> </v>
      </c>
      <c r="AQ238" s="44" t="str">
        <f t="shared" si="77"/>
        <v xml:space="preserve"> </v>
      </c>
      <c r="AR238" s="10" t="str">
        <f t="shared" si="78"/>
        <v xml:space="preserve"> </v>
      </c>
      <c r="AS238" s="44">
        <f t="shared" si="79"/>
        <v>0</v>
      </c>
    </row>
    <row r="239" spans="2:49">
      <c r="B239" s="1">
        <v>17</v>
      </c>
      <c r="C239" s="2">
        <f t="shared" si="80"/>
        <v>229</v>
      </c>
      <c r="D239" s="1">
        <v>63</v>
      </c>
      <c r="E239" s="1">
        <v>9</v>
      </c>
      <c r="F239" s="1">
        <v>73</v>
      </c>
      <c r="G239" s="1">
        <v>59</v>
      </c>
      <c r="H239" s="1" t="s">
        <v>42</v>
      </c>
      <c r="I239" s="1" t="s">
        <v>156</v>
      </c>
      <c r="J239" s="1" t="s">
        <v>198</v>
      </c>
      <c r="K239" s="2" t="str">
        <f>Magnetic!X239</f>
        <v>Calm</v>
      </c>
      <c r="L239" s="2" t="str">
        <f>IF(ISNA(VLOOKUP(K239,Lookup!$F$7:$G$38,2,0)),"",VLOOKUP(K239,Lookup!$F$7:$G$38,2,0))</f>
        <v/>
      </c>
      <c r="M239" s="1" t="s">
        <v>198</v>
      </c>
      <c r="N239" s="2">
        <f>IF(ISNA(VLOOKUP(M239,Lookup!$B$7:$C$160,2,0)),"",VLOOKUP(M239,Lookup!$B$7:$C$160,2,0))</f>
        <v>0</v>
      </c>
      <c r="O239" s="44">
        <f t="shared" si="61"/>
        <v>0</v>
      </c>
      <c r="P239" s="1" t="s">
        <v>149</v>
      </c>
      <c r="Q239" s="2">
        <f>IF(ISNA(VLOOKUP(P239,Lookup!$B$7:$C$160,2,0)),"",VLOOKUP(P239,Lookup!$B$7:$C$160,2,0))</f>
        <v>1</v>
      </c>
      <c r="R239" s="44">
        <f t="shared" si="62"/>
        <v>1</v>
      </c>
      <c r="S239" s="1" t="s">
        <v>147</v>
      </c>
      <c r="T239" s="1">
        <v>-99</v>
      </c>
      <c r="Y239" s="6"/>
      <c r="Z239" s="44" t="s">
        <v>207</v>
      </c>
      <c r="AB239" s="9" t="str">
        <f t="shared" si="63"/>
        <v xml:space="preserve"> </v>
      </c>
      <c r="AC239" s="9" t="str">
        <f t="shared" si="64"/>
        <v xml:space="preserve"> </v>
      </c>
      <c r="AD239" s="9" t="str">
        <f t="shared" si="65"/>
        <v xml:space="preserve"> </v>
      </c>
      <c r="AE239" s="9" t="str">
        <f t="shared" si="66"/>
        <v xml:space="preserve"> </v>
      </c>
      <c r="AF239" s="9" t="str">
        <f t="shared" si="67"/>
        <v xml:space="preserve"> </v>
      </c>
      <c r="AG239" s="9" t="str">
        <f t="shared" si="68"/>
        <v xml:space="preserve"> </v>
      </c>
      <c r="AH239" s="9" t="str">
        <f t="shared" si="69"/>
        <v xml:space="preserve"> </v>
      </c>
      <c r="AI239" s="9" t="str">
        <f t="shared" si="70"/>
        <v xml:space="preserve"> </v>
      </c>
      <c r="AJ239" s="9" t="str">
        <f t="shared" si="71"/>
        <v xml:space="preserve"> </v>
      </c>
      <c r="AK239" s="9" t="str">
        <f t="shared" si="72"/>
        <v xml:space="preserve"> </v>
      </c>
      <c r="AL239" s="9" t="str">
        <f t="shared" si="73"/>
        <v xml:space="preserve"> </v>
      </c>
      <c r="AN239" s="44" t="str">
        <f t="shared" si="74"/>
        <v xml:space="preserve"> </v>
      </c>
      <c r="AO239" s="44" t="str">
        <f t="shared" si="75"/>
        <v xml:space="preserve"> </v>
      </c>
      <c r="AP239" s="44" t="str">
        <f t="shared" si="76"/>
        <v xml:space="preserve"> </v>
      </c>
      <c r="AQ239" s="44" t="str">
        <f t="shared" si="77"/>
        <v xml:space="preserve"> </v>
      </c>
      <c r="AR239" s="10" t="str">
        <f t="shared" si="78"/>
        <v xml:space="preserve"> </v>
      </c>
      <c r="AS239" s="44">
        <f t="shared" si="79"/>
        <v>0</v>
      </c>
    </row>
    <row r="240" spans="2:49">
      <c r="B240" s="1">
        <v>18</v>
      </c>
      <c r="C240" s="2">
        <f t="shared" si="80"/>
        <v>230</v>
      </c>
      <c r="D240" s="1">
        <v>63</v>
      </c>
      <c r="E240" s="1">
        <v>19</v>
      </c>
      <c r="F240" s="1">
        <v>74</v>
      </c>
      <c r="G240" s="1">
        <v>36</v>
      </c>
      <c r="H240" s="1" t="s">
        <v>42</v>
      </c>
      <c r="I240" s="1" t="s">
        <v>156</v>
      </c>
      <c r="J240" s="1" t="s">
        <v>217</v>
      </c>
      <c r="K240" s="2" t="str">
        <f>Magnetic!X240</f>
        <v>WbS</v>
      </c>
      <c r="L240" s="2" t="str">
        <f>IF(ISNA(VLOOKUP(K240,Lookup!$F$7:$G$38,2,0)),"",VLOOKUP(K240,Lookup!$F$7:$G$38,2,0))</f>
        <v>W</v>
      </c>
      <c r="M240" s="1" t="s">
        <v>168</v>
      </c>
      <c r="N240" s="2" t="str">
        <f>IF(ISNA(VLOOKUP(M240,Lookup!$B$7:$C$160,2,0)),"",VLOOKUP(M240,Lookup!$B$7:$C$160,2,0))</f>
        <v/>
      </c>
      <c r="O240" s="44" t="str">
        <f t="shared" si="61"/>
        <v/>
      </c>
      <c r="P240" s="1" t="s">
        <v>157</v>
      </c>
      <c r="Q240" s="2">
        <f>IF(ISNA(VLOOKUP(P240,Lookup!$B$7:$C$160,2,0)),"",VLOOKUP(P240,Lookup!$B$7:$C$160,2,0))</f>
        <v>4</v>
      </c>
      <c r="R240" s="44">
        <f t="shared" si="62"/>
        <v>4</v>
      </c>
      <c r="S240" s="1" t="s">
        <v>167</v>
      </c>
      <c r="T240" s="1">
        <v>-99</v>
      </c>
      <c r="Y240" s="1" t="s">
        <v>231</v>
      </c>
      <c r="Z240" s="44" t="s">
        <v>207</v>
      </c>
      <c r="AB240" s="9" t="str">
        <f t="shared" si="63"/>
        <v xml:space="preserve"> </v>
      </c>
      <c r="AC240" s="9" t="str">
        <f t="shared" si="64"/>
        <v xml:space="preserve"> </v>
      </c>
      <c r="AD240" s="9">
        <f t="shared" si="65"/>
        <v>1</v>
      </c>
      <c r="AE240" s="9" t="str">
        <f t="shared" si="66"/>
        <v xml:space="preserve"> </v>
      </c>
      <c r="AF240" s="9" t="str">
        <f t="shared" si="67"/>
        <v xml:space="preserve"> </v>
      </c>
      <c r="AG240" s="9" t="str">
        <f t="shared" si="68"/>
        <v xml:space="preserve"> </v>
      </c>
      <c r="AH240" s="9" t="str">
        <f t="shared" si="69"/>
        <v xml:space="preserve"> </v>
      </c>
      <c r="AI240" s="9" t="str">
        <f t="shared" si="70"/>
        <v xml:space="preserve"> </v>
      </c>
      <c r="AJ240" s="9" t="str">
        <f t="shared" si="71"/>
        <v xml:space="preserve"> </v>
      </c>
      <c r="AK240" s="9" t="str">
        <f t="shared" si="72"/>
        <v xml:space="preserve"> </v>
      </c>
      <c r="AL240" s="9" t="str">
        <f t="shared" si="73"/>
        <v xml:space="preserve"> </v>
      </c>
      <c r="AN240" s="44" t="str">
        <f t="shared" si="74"/>
        <v xml:space="preserve"> </v>
      </c>
      <c r="AO240" s="44" t="str">
        <f t="shared" si="75"/>
        <v xml:space="preserve"> </v>
      </c>
      <c r="AP240" s="44" t="str">
        <f t="shared" si="76"/>
        <v xml:space="preserve"> </v>
      </c>
      <c r="AQ240" s="44">
        <f t="shared" si="77"/>
        <v>1</v>
      </c>
      <c r="AR240" s="10" t="str">
        <f t="shared" si="78"/>
        <v xml:space="preserve"> </v>
      </c>
      <c r="AS240" s="44">
        <f t="shared" si="79"/>
        <v>0</v>
      </c>
    </row>
    <row r="241" spans="2:49" ht="98">
      <c r="B241" s="1">
        <v>19</v>
      </c>
      <c r="C241" s="2">
        <f t="shared" si="80"/>
        <v>231</v>
      </c>
      <c r="D241" s="1">
        <v>63</v>
      </c>
      <c r="E241" s="1">
        <v>12</v>
      </c>
      <c r="F241" s="1">
        <v>-99</v>
      </c>
      <c r="G241" s="1">
        <v>-99</v>
      </c>
      <c r="J241" s="1" t="s">
        <v>153</v>
      </c>
      <c r="K241" s="2" t="str">
        <f>Magnetic!X241</f>
        <v>SWbW</v>
      </c>
      <c r="L241" s="2" t="str">
        <f>IF(ISNA(VLOOKUP(K241,Lookup!$F$7:$G$38,2,0)),"",VLOOKUP(K241,Lookup!$F$7:$G$38,2,0))</f>
        <v>W</v>
      </c>
      <c r="M241" s="1" t="s">
        <v>132</v>
      </c>
      <c r="N241" s="2">
        <f>IF(ISNA(VLOOKUP(M241,Lookup!$B$7:$C$160,2,0)),"",VLOOKUP(M241,Lookup!$B$7:$C$160,2,0))</f>
        <v>5</v>
      </c>
      <c r="O241" s="44">
        <f t="shared" si="61"/>
        <v>5</v>
      </c>
      <c r="P241" s="1" t="s">
        <v>166</v>
      </c>
      <c r="Q241" s="2">
        <f>IF(ISNA(VLOOKUP(P241,Lookup!$B$7:$C$160,2,0)),"",VLOOKUP(P241,Lookup!$B$7:$C$160,2,0))</f>
        <v>6</v>
      </c>
      <c r="R241" s="44">
        <f t="shared" si="62"/>
        <v>6</v>
      </c>
      <c r="S241" s="1" t="s">
        <v>146</v>
      </c>
      <c r="T241" s="1">
        <v>-99</v>
      </c>
      <c r="U241" s="1">
        <v>1</v>
      </c>
      <c r="Y241" s="1" t="s">
        <v>229</v>
      </c>
      <c r="Z241" s="44" t="s">
        <v>207</v>
      </c>
      <c r="AB241" s="9" t="str">
        <f t="shared" si="63"/>
        <v xml:space="preserve"> </v>
      </c>
      <c r="AC241" s="9" t="str">
        <f t="shared" si="64"/>
        <v xml:space="preserve"> </v>
      </c>
      <c r="AD241" s="9" t="str">
        <f t="shared" si="65"/>
        <v xml:space="preserve"> </v>
      </c>
      <c r="AE241" s="9" t="str">
        <f t="shared" si="66"/>
        <v xml:space="preserve"> </v>
      </c>
      <c r="AF241" s="9">
        <f t="shared" si="67"/>
        <v>1</v>
      </c>
      <c r="AG241" s="9" t="str">
        <f t="shared" si="68"/>
        <v xml:space="preserve"> </v>
      </c>
      <c r="AH241" s="9" t="str">
        <f t="shared" si="69"/>
        <v xml:space="preserve"> </v>
      </c>
      <c r="AI241" s="9" t="str">
        <f t="shared" si="70"/>
        <v xml:space="preserve"> </v>
      </c>
      <c r="AJ241" s="9" t="str">
        <f t="shared" si="71"/>
        <v xml:space="preserve"> </v>
      </c>
      <c r="AK241" s="9" t="str">
        <f t="shared" si="72"/>
        <v xml:space="preserve"> </v>
      </c>
      <c r="AL241" s="9" t="str">
        <f t="shared" si="73"/>
        <v xml:space="preserve"> </v>
      </c>
      <c r="AN241" s="44" t="str">
        <f t="shared" si="74"/>
        <v xml:space="preserve"> </v>
      </c>
      <c r="AO241" s="44" t="str">
        <f t="shared" si="75"/>
        <v xml:space="preserve"> </v>
      </c>
      <c r="AP241" s="44" t="str">
        <f t="shared" si="76"/>
        <v xml:space="preserve"> </v>
      </c>
      <c r="AQ241" s="44">
        <f t="shared" si="77"/>
        <v>1</v>
      </c>
      <c r="AR241" s="10" t="str">
        <f t="shared" si="78"/>
        <v xml:space="preserve"> </v>
      </c>
      <c r="AS241" s="44">
        <f t="shared" si="79"/>
        <v>0</v>
      </c>
      <c r="AW241" s="15" t="s">
        <v>230</v>
      </c>
    </row>
    <row r="242" spans="2:49">
      <c r="B242" s="1">
        <v>20</v>
      </c>
      <c r="C242" s="2">
        <f t="shared" si="80"/>
        <v>232</v>
      </c>
      <c r="D242" s="1">
        <v>62</v>
      </c>
      <c r="E242" s="1">
        <v>50</v>
      </c>
      <c r="F242" s="1">
        <v>77</v>
      </c>
      <c r="G242" s="1">
        <v>4</v>
      </c>
      <c r="H242" s="1" t="s">
        <v>42</v>
      </c>
      <c r="I242" s="1" t="s">
        <v>156</v>
      </c>
      <c r="J242" s="1" t="s">
        <v>205</v>
      </c>
      <c r="K242" s="2" t="str">
        <f>Magnetic!X242</f>
        <v>NW</v>
      </c>
      <c r="L242" s="2" t="str">
        <f>IF(ISNA(VLOOKUP(K242,Lookup!$F$7:$G$38,2,0)),"",VLOOKUP(K242,Lookup!$F$7:$G$38,2,0))</f>
        <v>W</v>
      </c>
      <c r="M242" s="1" t="s">
        <v>166</v>
      </c>
      <c r="N242" s="2">
        <f>IF(ISNA(VLOOKUP(M242,Lookup!$B$7:$C$160,2,0)),"",VLOOKUP(M242,Lookup!$B$7:$C$160,2,0))</f>
        <v>6</v>
      </c>
      <c r="O242" s="44">
        <f t="shared" si="61"/>
        <v>6</v>
      </c>
      <c r="P242" s="1" t="s">
        <v>166</v>
      </c>
      <c r="Q242" s="2">
        <f>IF(ISNA(VLOOKUP(P242,Lookup!$B$7:$C$160,2,0)),"",VLOOKUP(P242,Lookup!$B$7:$C$160,2,0))</f>
        <v>6</v>
      </c>
      <c r="R242" s="44">
        <f t="shared" si="62"/>
        <v>6</v>
      </c>
      <c r="S242" s="1" t="s">
        <v>172</v>
      </c>
      <c r="T242" s="1">
        <v>-99</v>
      </c>
      <c r="U242" s="1">
        <v>1</v>
      </c>
      <c r="Y242" s="1" t="s">
        <v>228</v>
      </c>
      <c r="Z242" s="44" t="s">
        <v>207</v>
      </c>
      <c r="AB242" s="9" t="str">
        <f t="shared" si="63"/>
        <v xml:space="preserve"> </v>
      </c>
      <c r="AC242" s="9" t="str">
        <f t="shared" si="64"/>
        <v xml:space="preserve"> </v>
      </c>
      <c r="AD242" s="9" t="str">
        <f t="shared" si="65"/>
        <v xml:space="preserve"> </v>
      </c>
      <c r="AE242" s="9" t="str">
        <f t="shared" si="66"/>
        <v xml:space="preserve"> </v>
      </c>
      <c r="AF242" s="9">
        <f t="shared" si="67"/>
        <v>1</v>
      </c>
      <c r="AG242" s="9" t="str">
        <f t="shared" si="68"/>
        <v xml:space="preserve"> </v>
      </c>
      <c r="AH242" s="9" t="str">
        <f t="shared" si="69"/>
        <v xml:space="preserve"> </v>
      </c>
      <c r="AI242" s="9" t="str">
        <f t="shared" si="70"/>
        <v xml:space="preserve"> </v>
      </c>
      <c r="AJ242" s="9" t="str">
        <f t="shared" si="71"/>
        <v xml:space="preserve"> </v>
      </c>
      <c r="AK242" s="9" t="str">
        <f t="shared" si="72"/>
        <v xml:space="preserve"> </v>
      </c>
      <c r="AL242" s="9" t="str">
        <f t="shared" si="73"/>
        <v xml:space="preserve"> </v>
      </c>
      <c r="AN242" s="44" t="str">
        <f t="shared" si="74"/>
        <v xml:space="preserve"> </v>
      </c>
      <c r="AO242" s="44" t="str">
        <f t="shared" si="75"/>
        <v xml:space="preserve"> </v>
      </c>
      <c r="AP242" s="44" t="str">
        <f t="shared" si="76"/>
        <v xml:space="preserve"> </v>
      </c>
      <c r="AQ242" s="44">
        <f t="shared" si="77"/>
        <v>1</v>
      </c>
      <c r="AR242" s="10" t="str">
        <f t="shared" si="78"/>
        <v xml:space="preserve"> </v>
      </c>
      <c r="AS242" s="44">
        <f t="shared" si="79"/>
        <v>0</v>
      </c>
    </row>
    <row r="243" spans="2:49">
      <c r="B243" s="1">
        <v>21</v>
      </c>
      <c r="C243" s="2">
        <f t="shared" si="80"/>
        <v>233</v>
      </c>
      <c r="D243" s="1">
        <v>62</v>
      </c>
      <c r="E243" s="1">
        <v>59</v>
      </c>
      <c r="F243" s="1">
        <v>76</v>
      </c>
      <c r="G243" s="1">
        <v>41</v>
      </c>
      <c r="H243" s="1" t="s">
        <v>42</v>
      </c>
      <c r="I243" s="1" t="s">
        <v>156</v>
      </c>
      <c r="J243" s="1" t="s">
        <v>162</v>
      </c>
      <c r="K243" s="2" t="str">
        <f>Magnetic!X243</f>
        <v>NbW</v>
      </c>
      <c r="L243" s="2" t="str">
        <f>IF(ISNA(VLOOKUP(K243,Lookup!$F$7:$G$38,2,0)),"",VLOOKUP(K243,Lookup!$F$7:$G$38,2,0))</f>
        <v>N</v>
      </c>
      <c r="M243" s="1" t="s">
        <v>202</v>
      </c>
      <c r="N243" s="2">
        <f>IF(ISNA(VLOOKUP(M243,Lookup!$B$7:$C$160,2,0)),"",VLOOKUP(M243,Lookup!$B$7:$C$160,2,0))</f>
        <v>9</v>
      </c>
      <c r="O243" s="44">
        <f t="shared" si="61"/>
        <v>9</v>
      </c>
      <c r="P243" s="1" t="s">
        <v>202</v>
      </c>
      <c r="Q243" s="2">
        <f>IF(ISNA(VLOOKUP(P243,Lookup!$B$7:$C$160,2,0)),"",VLOOKUP(P243,Lookup!$B$7:$C$160,2,0))</f>
        <v>9</v>
      </c>
      <c r="R243" s="44">
        <f t="shared" si="62"/>
        <v>9</v>
      </c>
      <c r="S243" s="1" t="s">
        <v>208</v>
      </c>
      <c r="T243" s="1">
        <v>-99</v>
      </c>
      <c r="Y243" s="1" t="s">
        <v>227</v>
      </c>
      <c r="Z243" s="44" t="s">
        <v>207</v>
      </c>
      <c r="AB243" s="9" t="str">
        <f t="shared" si="63"/>
        <v xml:space="preserve"> </v>
      </c>
      <c r="AC243" s="9" t="str">
        <f t="shared" si="64"/>
        <v xml:space="preserve"> </v>
      </c>
      <c r="AD243" s="9" t="str">
        <f t="shared" si="65"/>
        <v xml:space="preserve"> </v>
      </c>
      <c r="AE243" s="9" t="str">
        <f t="shared" si="66"/>
        <v xml:space="preserve"> </v>
      </c>
      <c r="AF243" s="9" t="str">
        <f t="shared" si="67"/>
        <v xml:space="preserve"> </v>
      </c>
      <c r="AG243" s="9" t="str">
        <f t="shared" si="68"/>
        <v xml:space="preserve"> </v>
      </c>
      <c r="AH243" s="9" t="str">
        <f t="shared" si="69"/>
        <v xml:space="preserve"> </v>
      </c>
      <c r="AI243" s="9">
        <f t="shared" si="70"/>
        <v>1</v>
      </c>
      <c r="AJ243" s="9" t="str">
        <f t="shared" si="71"/>
        <v xml:space="preserve"> </v>
      </c>
      <c r="AK243" s="9" t="str">
        <f t="shared" si="72"/>
        <v xml:space="preserve"> </v>
      </c>
      <c r="AL243" s="9" t="str">
        <f t="shared" si="73"/>
        <v xml:space="preserve"> </v>
      </c>
      <c r="AN243" s="44">
        <f t="shared" si="74"/>
        <v>1</v>
      </c>
      <c r="AO243" s="44" t="str">
        <f t="shared" si="75"/>
        <v xml:space="preserve"> </v>
      </c>
      <c r="AP243" s="44" t="str">
        <f t="shared" si="76"/>
        <v xml:space="preserve"> </v>
      </c>
      <c r="AQ243" s="44" t="str">
        <f t="shared" si="77"/>
        <v xml:space="preserve"> </v>
      </c>
      <c r="AR243" s="10" t="str">
        <f t="shared" si="78"/>
        <v xml:space="preserve"> </v>
      </c>
      <c r="AS243" s="44">
        <f t="shared" si="79"/>
        <v>1</v>
      </c>
    </row>
    <row r="244" spans="2:49">
      <c r="B244" s="1">
        <v>22</v>
      </c>
      <c r="C244" s="2">
        <f t="shared" si="80"/>
        <v>234</v>
      </c>
      <c r="D244" s="1">
        <v>62</v>
      </c>
      <c r="E244" s="1">
        <v>49</v>
      </c>
      <c r="F244" s="1">
        <v>76</v>
      </c>
      <c r="G244" s="1">
        <v>16</v>
      </c>
      <c r="H244" s="1" t="s">
        <v>42</v>
      </c>
      <c r="I244" s="1" t="s">
        <v>156</v>
      </c>
      <c r="J244" s="1" t="s">
        <v>185</v>
      </c>
      <c r="K244" s="2" t="str">
        <f>Magnetic!X244</f>
        <v>N</v>
      </c>
      <c r="L244" s="2" t="str">
        <f>IF(ISNA(VLOOKUP(K244,Lookup!$F$7:$G$38,2,0)),"",VLOOKUP(K244,Lookup!$F$7:$G$38,2,0))</f>
        <v>N</v>
      </c>
      <c r="M244" s="1" t="s">
        <v>166</v>
      </c>
      <c r="N244" s="2">
        <f>IF(ISNA(VLOOKUP(M244,Lookup!$B$7:$C$160,2,0)),"",VLOOKUP(M244,Lookup!$B$7:$C$160,2,0))</f>
        <v>6</v>
      </c>
      <c r="O244" s="44">
        <f t="shared" si="61"/>
        <v>6</v>
      </c>
      <c r="P244" s="1" t="s">
        <v>202</v>
      </c>
      <c r="Q244" s="2">
        <f>IF(ISNA(VLOOKUP(P244,Lookup!$B$7:$C$160,2,0)),"",VLOOKUP(P244,Lookup!$B$7:$C$160,2,0))</f>
        <v>9</v>
      </c>
      <c r="R244" s="44">
        <f t="shared" si="62"/>
        <v>9</v>
      </c>
      <c r="S244" s="1" t="s">
        <v>147</v>
      </c>
      <c r="T244" s="1">
        <v>-99</v>
      </c>
      <c r="U244" s="1">
        <v>1</v>
      </c>
      <c r="Y244" s="1" t="s">
        <v>226</v>
      </c>
      <c r="Z244" s="44" t="s">
        <v>207</v>
      </c>
      <c r="AB244" s="9" t="str">
        <f t="shared" si="63"/>
        <v xml:space="preserve"> </v>
      </c>
      <c r="AC244" s="9" t="str">
        <f t="shared" si="64"/>
        <v xml:space="preserve"> </v>
      </c>
      <c r="AD244" s="9" t="str">
        <f t="shared" si="65"/>
        <v xml:space="preserve"> </v>
      </c>
      <c r="AE244" s="9" t="str">
        <f t="shared" si="66"/>
        <v xml:space="preserve"> </v>
      </c>
      <c r="AF244" s="9" t="str">
        <f t="shared" si="67"/>
        <v xml:space="preserve"> </v>
      </c>
      <c r="AG244" s="9" t="str">
        <f t="shared" si="68"/>
        <v xml:space="preserve"> </v>
      </c>
      <c r="AH244" s="9" t="str">
        <f t="shared" si="69"/>
        <v xml:space="preserve"> </v>
      </c>
      <c r="AI244" s="9">
        <f t="shared" si="70"/>
        <v>1</v>
      </c>
      <c r="AJ244" s="9" t="str">
        <f t="shared" si="71"/>
        <v xml:space="preserve"> </v>
      </c>
      <c r="AK244" s="9" t="str">
        <f t="shared" si="72"/>
        <v xml:space="preserve"> </v>
      </c>
      <c r="AL244" s="9" t="str">
        <f t="shared" si="73"/>
        <v xml:space="preserve"> </v>
      </c>
      <c r="AN244" s="44">
        <f t="shared" si="74"/>
        <v>1</v>
      </c>
      <c r="AO244" s="44" t="str">
        <f t="shared" si="75"/>
        <v xml:space="preserve"> </v>
      </c>
      <c r="AP244" s="44" t="str">
        <f t="shared" si="76"/>
        <v xml:space="preserve"> </v>
      </c>
      <c r="AQ244" s="44" t="str">
        <f t="shared" si="77"/>
        <v xml:space="preserve"> </v>
      </c>
      <c r="AR244" s="10" t="str">
        <f t="shared" si="78"/>
        <v xml:space="preserve"> </v>
      </c>
      <c r="AS244" s="44">
        <f t="shared" si="79"/>
        <v>1</v>
      </c>
    </row>
    <row r="245" spans="2:49">
      <c r="B245" s="1">
        <v>23</v>
      </c>
      <c r="C245" s="2">
        <f t="shared" si="80"/>
        <v>235</v>
      </c>
      <c r="D245" s="1">
        <v>62</v>
      </c>
      <c r="E245" s="1">
        <v>49</v>
      </c>
      <c r="F245" s="1">
        <v>76</v>
      </c>
      <c r="G245" s="1">
        <v>54</v>
      </c>
      <c r="H245" s="1" t="s">
        <v>42</v>
      </c>
      <c r="I245" s="1" t="s">
        <v>156</v>
      </c>
      <c r="J245" s="1" t="s">
        <v>145</v>
      </c>
      <c r="K245" s="2" t="str">
        <f>Magnetic!X245</f>
        <v>SbE</v>
      </c>
      <c r="L245" s="2" t="str">
        <f>IF(ISNA(VLOOKUP(K245,Lookup!$F$7:$G$38,2,0)),"",VLOOKUP(K245,Lookup!$F$7:$G$38,2,0))</f>
        <v>S</v>
      </c>
      <c r="M245" s="1" t="s">
        <v>130</v>
      </c>
      <c r="N245" s="2">
        <f>IF(ISNA(VLOOKUP(M245,Lookup!$B$7:$C$160,2,0)),"",VLOOKUP(M245,Lookup!$B$7:$C$160,2,0))</f>
        <v>4</v>
      </c>
      <c r="O245" s="44">
        <f t="shared" si="61"/>
        <v>4</v>
      </c>
      <c r="P245" s="1" t="s">
        <v>132</v>
      </c>
      <c r="Q245" s="2">
        <f>IF(ISNA(VLOOKUP(P245,Lookup!$B$7:$C$160,2,0)),"",VLOOKUP(P245,Lookup!$B$7:$C$160,2,0))</f>
        <v>5</v>
      </c>
      <c r="R245" s="44">
        <f t="shared" si="62"/>
        <v>5</v>
      </c>
      <c r="S245" s="1" t="s">
        <v>147</v>
      </c>
      <c r="T245" s="1">
        <v>-99</v>
      </c>
      <c r="W245" s="1">
        <v>1</v>
      </c>
      <c r="Y245" s="6"/>
      <c r="Z245" s="44" t="s">
        <v>207</v>
      </c>
      <c r="AB245" s="9" t="str">
        <f t="shared" si="63"/>
        <v xml:space="preserve"> </v>
      </c>
      <c r="AC245" s="9" t="str">
        <f t="shared" si="64"/>
        <v xml:space="preserve"> </v>
      </c>
      <c r="AD245" s="9" t="str">
        <f t="shared" si="65"/>
        <v xml:space="preserve"> </v>
      </c>
      <c r="AE245" s="9">
        <f t="shared" si="66"/>
        <v>1</v>
      </c>
      <c r="AF245" s="9" t="str">
        <f t="shared" si="67"/>
        <v xml:space="preserve"> </v>
      </c>
      <c r="AG245" s="9" t="str">
        <f t="shared" si="68"/>
        <v xml:space="preserve"> </v>
      </c>
      <c r="AH245" s="9" t="str">
        <f t="shared" si="69"/>
        <v xml:space="preserve"> </v>
      </c>
      <c r="AI245" s="9" t="str">
        <f t="shared" si="70"/>
        <v xml:space="preserve"> </v>
      </c>
      <c r="AJ245" s="9" t="str">
        <f t="shared" si="71"/>
        <v xml:space="preserve"> </v>
      </c>
      <c r="AK245" s="9" t="str">
        <f t="shared" si="72"/>
        <v xml:space="preserve"> </v>
      </c>
      <c r="AL245" s="9" t="str">
        <f t="shared" si="73"/>
        <v xml:space="preserve"> </v>
      </c>
      <c r="AN245" s="44" t="str">
        <f t="shared" si="74"/>
        <v xml:space="preserve"> </v>
      </c>
      <c r="AO245" s="44" t="str">
        <f t="shared" si="75"/>
        <v xml:space="preserve"> </v>
      </c>
      <c r="AP245" s="44">
        <f t="shared" si="76"/>
        <v>1</v>
      </c>
      <c r="AQ245" s="44" t="str">
        <f t="shared" si="77"/>
        <v xml:space="preserve"> </v>
      </c>
      <c r="AR245" s="10" t="str">
        <f t="shared" si="78"/>
        <v xml:space="preserve"> </v>
      </c>
      <c r="AS245" s="44">
        <f t="shared" si="79"/>
        <v>0</v>
      </c>
    </row>
    <row r="246" spans="2:49">
      <c r="B246" s="1">
        <v>24</v>
      </c>
      <c r="C246" s="2">
        <f t="shared" si="80"/>
        <v>236</v>
      </c>
      <c r="D246" s="1">
        <v>61</v>
      </c>
      <c r="E246" s="1">
        <v>58</v>
      </c>
      <c r="F246" s="1">
        <v>81</v>
      </c>
      <c r="G246" s="1">
        <v>40</v>
      </c>
      <c r="H246" s="1" t="s">
        <v>42</v>
      </c>
      <c r="I246" s="1" t="s">
        <v>156</v>
      </c>
      <c r="J246" s="1" t="s">
        <v>211</v>
      </c>
      <c r="K246" s="2" t="str">
        <f>Magnetic!X246</f>
        <v>SSE</v>
      </c>
      <c r="L246" s="2" t="str">
        <f>IF(ISNA(VLOOKUP(K246,Lookup!$F$7:$G$38,2,0)),"",VLOOKUP(K246,Lookup!$F$7:$G$38,2,0))</f>
        <v>S</v>
      </c>
      <c r="M246" s="1" t="s">
        <v>131</v>
      </c>
      <c r="N246" s="2" t="str">
        <f>IF(ISNA(VLOOKUP(M246,Lookup!$B$7:$C$160,2,0)),"",VLOOKUP(M246,Lookup!$B$7:$C$160,2,0))</f>
        <v/>
      </c>
      <c r="O246" s="44" t="str">
        <f t="shared" si="61"/>
        <v/>
      </c>
      <c r="P246" s="1" t="s">
        <v>202</v>
      </c>
      <c r="Q246" s="2">
        <f>IF(ISNA(VLOOKUP(P246,Lookup!$B$7:$C$160,2,0)),"",VLOOKUP(P246,Lookup!$B$7:$C$160,2,0))</f>
        <v>9</v>
      </c>
      <c r="R246" s="44">
        <f t="shared" si="62"/>
        <v>9</v>
      </c>
      <c r="S246" s="1" t="s">
        <v>172</v>
      </c>
      <c r="T246" s="1">
        <v>-99</v>
      </c>
      <c r="U246" s="1">
        <v>1</v>
      </c>
      <c r="Y246" s="6"/>
      <c r="Z246" s="44" t="s">
        <v>207</v>
      </c>
      <c r="AB246" s="9" t="str">
        <f t="shared" si="63"/>
        <v xml:space="preserve"> </v>
      </c>
      <c r="AC246" s="9" t="str">
        <f t="shared" si="64"/>
        <v xml:space="preserve"> </v>
      </c>
      <c r="AD246" s="9" t="str">
        <f t="shared" si="65"/>
        <v xml:space="preserve"> </v>
      </c>
      <c r="AE246" s="9" t="str">
        <f t="shared" si="66"/>
        <v xml:space="preserve"> </v>
      </c>
      <c r="AF246" s="9" t="str">
        <f t="shared" si="67"/>
        <v xml:space="preserve"> </v>
      </c>
      <c r="AG246" s="9" t="str">
        <f t="shared" si="68"/>
        <v xml:space="preserve"> </v>
      </c>
      <c r="AH246" s="9" t="str">
        <f t="shared" si="69"/>
        <v xml:space="preserve"> </v>
      </c>
      <c r="AI246" s="9">
        <f t="shared" si="70"/>
        <v>1</v>
      </c>
      <c r="AJ246" s="9" t="str">
        <f t="shared" si="71"/>
        <v xml:space="preserve"> </v>
      </c>
      <c r="AK246" s="9" t="str">
        <f t="shared" si="72"/>
        <v xml:space="preserve"> </v>
      </c>
      <c r="AL246" s="9" t="str">
        <f t="shared" si="73"/>
        <v xml:space="preserve"> </v>
      </c>
      <c r="AN246" s="44" t="str">
        <f t="shared" si="74"/>
        <v xml:space="preserve"> </v>
      </c>
      <c r="AO246" s="44" t="str">
        <f t="shared" si="75"/>
        <v xml:space="preserve"> </v>
      </c>
      <c r="AP246" s="44">
        <f t="shared" si="76"/>
        <v>1</v>
      </c>
      <c r="AQ246" s="44" t="str">
        <f t="shared" si="77"/>
        <v xml:space="preserve"> </v>
      </c>
      <c r="AR246" s="10" t="str">
        <f t="shared" si="78"/>
        <v xml:space="preserve"> </v>
      </c>
      <c r="AS246" s="44">
        <f t="shared" si="79"/>
        <v>1</v>
      </c>
    </row>
    <row r="247" spans="2:49">
      <c r="B247" s="1">
        <v>25</v>
      </c>
      <c r="C247" s="2">
        <f t="shared" si="80"/>
        <v>237</v>
      </c>
      <c r="D247" s="1">
        <v>59</v>
      </c>
      <c r="E247" s="1">
        <v>33</v>
      </c>
      <c r="F247" s="1">
        <v>81</v>
      </c>
      <c r="G247" s="1">
        <v>15</v>
      </c>
      <c r="H247" s="1" t="s">
        <v>42</v>
      </c>
      <c r="I247" s="1" t="s">
        <v>156</v>
      </c>
      <c r="J247" s="1" t="s">
        <v>161</v>
      </c>
      <c r="K247" s="2" t="str">
        <f>Magnetic!X247</f>
        <v>NEbE</v>
      </c>
      <c r="L247" s="2" t="str">
        <f>IF(ISNA(VLOOKUP(K247,Lookup!$F$7:$G$38,2,0)),"",VLOOKUP(K247,Lookup!$F$7:$G$38,2,0))</f>
        <v>E</v>
      </c>
      <c r="M247" s="1" t="s">
        <v>132</v>
      </c>
      <c r="N247" s="2">
        <f>IF(ISNA(VLOOKUP(M247,Lookup!$B$7:$C$160,2,0)),"",VLOOKUP(M247,Lookup!$B$7:$C$160,2,0))</f>
        <v>5</v>
      </c>
      <c r="O247" s="44">
        <f t="shared" si="61"/>
        <v>5</v>
      </c>
      <c r="P247" s="1" t="s">
        <v>132</v>
      </c>
      <c r="Q247" s="2">
        <f>IF(ISNA(VLOOKUP(P247,Lookup!$B$7:$C$160,2,0)),"",VLOOKUP(P247,Lookup!$B$7:$C$160,2,0))</f>
        <v>5</v>
      </c>
      <c r="R247" s="44">
        <f t="shared" si="62"/>
        <v>5</v>
      </c>
      <c r="S247" s="1" t="s">
        <v>134</v>
      </c>
      <c r="T247" s="1">
        <v>-99</v>
      </c>
      <c r="U247" s="1">
        <v>1</v>
      </c>
      <c r="W247" s="1">
        <v>1</v>
      </c>
      <c r="Y247" s="6"/>
      <c r="Z247" s="44" t="s">
        <v>426</v>
      </c>
      <c r="AB247" s="9" t="str">
        <f t="shared" si="63"/>
        <v xml:space="preserve"> </v>
      </c>
      <c r="AC247" s="9" t="str">
        <f t="shared" si="64"/>
        <v xml:space="preserve"> </v>
      </c>
      <c r="AD247" s="9" t="str">
        <f t="shared" si="65"/>
        <v xml:space="preserve"> </v>
      </c>
      <c r="AE247" s="9">
        <f t="shared" si="66"/>
        <v>1</v>
      </c>
      <c r="AF247" s="9" t="str">
        <f t="shared" si="67"/>
        <v xml:space="preserve"> </v>
      </c>
      <c r="AG247" s="9" t="str">
        <f t="shared" si="68"/>
        <v xml:space="preserve"> </v>
      </c>
      <c r="AH247" s="9" t="str">
        <f t="shared" si="69"/>
        <v xml:space="preserve"> </v>
      </c>
      <c r="AI247" s="9" t="str">
        <f t="shared" si="70"/>
        <v xml:space="preserve"> </v>
      </c>
      <c r="AJ247" s="9" t="str">
        <f t="shared" si="71"/>
        <v xml:space="preserve"> </v>
      </c>
      <c r="AK247" s="9" t="str">
        <f t="shared" si="72"/>
        <v xml:space="preserve"> </v>
      </c>
      <c r="AL247" s="9" t="str">
        <f t="shared" si="73"/>
        <v xml:space="preserve"> </v>
      </c>
      <c r="AN247" s="44" t="str">
        <f t="shared" si="74"/>
        <v xml:space="preserve"> </v>
      </c>
      <c r="AO247" s="44">
        <f t="shared" si="75"/>
        <v>1</v>
      </c>
      <c r="AP247" s="44" t="str">
        <f t="shared" si="76"/>
        <v xml:space="preserve"> </v>
      </c>
      <c r="AQ247" s="44" t="str">
        <f t="shared" si="77"/>
        <v xml:space="preserve"> </v>
      </c>
      <c r="AR247" s="10" t="str">
        <f t="shared" si="78"/>
        <v xml:space="preserve"> </v>
      </c>
      <c r="AS247" s="44">
        <f t="shared" si="79"/>
        <v>0</v>
      </c>
    </row>
    <row r="248" spans="2:49">
      <c r="B248" s="1">
        <v>26</v>
      </c>
      <c r="C248" s="2">
        <f t="shared" si="80"/>
        <v>238</v>
      </c>
      <c r="D248" s="1">
        <v>57</v>
      </c>
      <c r="E248" s="1">
        <v>7</v>
      </c>
      <c r="F248" s="1">
        <v>81</v>
      </c>
      <c r="G248" s="1">
        <v>2</v>
      </c>
      <c r="H248" s="1" t="s">
        <v>42</v>
      </c>
      <c r="I248" s="1" t="s">
        <v>156</v>
      </c>
      <c r="J248" s="1" t="s">
        <v>220</v>
      </c>
      <c r="K248" s="2" t="str">
        <f>Magnetic!X248</f>
        <v>NNE</v>
      </c>
      <c r="L248" s="2" t="str">
        <f>IF(ISNA(VLOOKUP(K248,Lookup!$F$7:$G$38,2,0)),"",VLOOKUP(K248,Lookup!$F$7:$G$38,2,0))</f>
        <v>N</v>
      </c>
      <c r="M248" s="1" t="s">
        <v>163</v>
      </c>
      <c r="N248" s="2">
        <f>IF(ISNA(VLOOKUP(M248,Lookup!$B$7:$C$160,2,0)),"",VLOOKUP(M248,Lookup!$B$7:$C$160,2,0))</f>
        <v>5</v>
      </c>
      <c r="O248" s="44">
        <f t="shared" si="61"/>
        <v>5</v>
      </c>
      <c r="P248" s="1" t="s">
        <v>183</v>
      </c>
      <c r="Q248" s="2">
        <f>IF(ISNA(VLOOKUP(P248,Lookup!$B$7:$C$160,2,0)),"",VLOOKUP(P248,Lookup!$B$7:$C$160,2,0))</f>
        <v>5</v>
      </c>
      <c r="R248" s="44">
        <f t="shared" si="62"/>
        <v>5</v>
      </c>
      <c r="S248" s="1" t="s">
        <v>167</v>
      </c>
      <c r="T248" s="1">
        <v>-99</v>
      </c>
      <c r="Z248" s="44" t="s">
        <v>426</v>
      </c>
      <c r="AB248" s="9" t="str">
        <f t="shared" si="63"/>
        <v xml:space="preserve"> </v>
      </c>
      <c r="AC248" s="9" t="str">
        <f t="shared" si="64"/>
        <v xml:space="preserve"> </v>
      </c>
      <c r="AD248" s="9" t="str">
        <f t="shared" si="65"/>
        <v xml:space="preserve"> </v>
      </c>
      <c r="AE248" s="9">
        <f t="shared" si="66"/>
        <v>1</v>
      </c>
      <c r="AF248" s="9" t="str">
        <f t="shared" si="67"/>
        <v xml:space="preserve"> </v>
      </c>
      <c r="AG248" s="9" t="str">
        <f t="shared" si="68"/>
        <v xml:space="preserve"> </v>
      </c>
      <c r="AH248" s="9" t="str">
        <f t="shared" si="69"/>
        <v xml:space="preserve"> </v>
      </c>
      <c r="AI248" s="9" t="str">
        <f t="shared" si="70"/>
        <v xml:space="preserve"> </v>
      </c>
      <c r="AJ248" s="9" t="str">
        <f t="shared" si="71"/>
        <v xml:space="preserve"> </v>
      </c>
      <c r="AK248" s="9" t="str">
        <f t="shared" si="72"/>
        <v xml:space="preserve"> </v>
      </c>
      <c r="AL248" s="9" t="str">
        <f t="shared" si="73"/>
        <v xml:space="preserve"> </v>
      </c>
      <c r="AN248" s="44">
        <f t="shared" si="74"/>
        <v>1</v>
      </c>
      <c r="AO248" s="44" t="str">
        <f t="shared" si="75"/>
        <v xml:space="preserve"> </v>
      </c>
      <c r="AP248" s="44" t="str">
        <f t="shared" si="76"/>
        <v xml:space="preserve"> </v>
      </c>
      <c r="AQ248" s="44" t="str">
        <f t="shared" si="77"/>
        <v xml:space="preserve"> </v>
      </c>
      <c r="AR248" s="10" t="str">
        <f t="shared" si="78"/>
        <v xml:space="preserve"> </v>
      </c>
      <c r="AS248" s="44">
        <f t="shared" si="79"/>
        <v>0</v>
      </c>
    </row>
    <row r="249" spans="2:49">
      <c r="B249" s="1">
        <v>27</v>
      </c>
      <c r="C249" s="2">
        <f t="shared" si="80"/>
        <v>239</v>
      </c>
      <c r="D249" s="1">
        <v>56</v>
      </c>
      <c r="E249" s="1">
        <v>13</v>
      </c>
      <c r="F249" s="1">
        <v>81</v>
      </c>
      <c r="G249" s="1">
        <v>19</v>
      </c>
      <c r="H249" s="1" t="s">
        <v>42</v>
      </c>
      <c r="I249" s="1" t="s">
        <v>156</v>
      </c>
      <c r="J249" s="1" t="s">
        <v>145</v>
      </c>
      <c r="K249" s="2" t="str">
        <f>Magnetic!X249</f>
        <v>SEbS</v>
      </c>
      <c r="L249" s="2" t="str">
        <f>IF(ISNA(VLOOKUP(K249,Lookup!$F$7:$G$38,2,0)),"",VLOOKUP(K249,Lookup!$F$7:$G$38,2,0))</f>
        <v>S</v>
      </c>
      <c r="M249" s="1" t="s">
        <v>149</v>
      </c>
      <c r="N249" s="2">
        <f>IF(ISNA(VLOOKUP(M249,Lookup!$B$7:$C$160,2,0)),"",VLOOKUP(M249,Lookup!$B$7:$C$160,2,0))</f>
        <v>1</v>
      </c>
      <c r="O249" s="44">
        <f t="shared" si="61"/>
        <v>1</v>
      </c>
      <c r="P249" s="1" t="s">
        <v>149</v>
      </c>
      <c r="Q249" s="2">
        <f>IF(ISNA(VLOOKUP(P249,Lookup!$B$7:$C$160,2,0)),"",VLOOKUP(P249,Lookup!$B$7:$C$160,2,0))</f>
        <v>1</v>
      </c>
      <c r="R249" s="44">
        <f t="shared" si="62"/>
        <v>1</v>
      </c>
      <c r="S249" s="1" t="s">
        <v>135</v>
      </c>
      <c r="T249" s="1">
        <v>-99</v>
      </c>
      <c r="Z249" s="44" t="s">
        <v>426</v>
      </c>
      <c r="AB249" s="9" t="str">
        <f t="shared" si="63"/>
        <v xml:space="preserve"> </v>
      </c>
      <c r="AC249" s="9" t="str">
        <f t="shared" si="64"/>
        <v xml:space="preserve"> </v>
      </c>
      <c r="AD249" s="9" t="str">
        <f t="shared" si="65"/>
        <v xml:space="preserve"> </v>
      </c>
      <c r="AE249" s="9" t="str">
        <f t="shared" si="66"/>
        <v xml:space="preserve"> </v>
      </c>
      <c r="AF249" s="9" t="str">
        <f t="shared" si="67"/>
        <v xml:space="preserve"> </v>
      </c>
      <c r="AG249" s="9" t="str">
        <f t="shared" si="68"/>
        <v xml:space="preserve"> </v>
      </c>
      <c r="AH249" s="9" t="str">
        <f t="shared" si="69"/>
        <v xml:space="preserve"> </v>
      </c>
      <c r="AI249" s="9" t="str">
        <f t="shared" si="70"/>
        <v xml:space="preserve"> </v>
      </c>
      <c r="AJ249" s="9" t="str">
        <f t="shared" si="71"/>
        <v xml:space="preserve"> </v>
      </c>
      <c r="AK249" s="9" t="str">
        <f t="shared" si="72"/>
        <v xml:space="preserve"> </v>
      </c>
      <c r="AL249" s="9" t="str">
        <f t="shared" si="73"/>
        <v xml:space="preserve"> </v>
      </c>
      <c r="AN249" s="44" t="str">
        <f t="shared" si="74"/>
        <v xml:space="preserve"> </v>
      </c>
      <c r="AO249" s="44" t="str">
        <f t="shared" si="75"/>
        <v xml:space="preserve"> </v>
      </c>
      <c r="AP249" s="44">
        <f t="shared" si="76"/>
        <v>1</v>
      </c>
      <c r="AQ249" s="44" t="str">
        <f t="shared" si="77"/>
        <v xml:space="preserve"> </v>
      </c>
      <c r="AR249" s="10" t="str">
        <f t="shared" si="78"/>
        <v xml:space="preserve"> </v>
      </c>
      <c r="AS249" s="44">
        <f t="shared" si="79"/>
        <v>0</v>
      </c>
    </row>
    <row r="250" spans="2:49">
      <c r="B250" s="1">
        <v>28</v>
      </c>
      <c r="C250" s="2">
        <f t="shared" si="80"/>
        <v>240</v>
      </c>
      <c r="D250" s="1">
        <v>54</v>
      </c>
      <c r="E250" s="1">
        <v>58</v>
      </c>
      <c r="F250" s="1">
        <v>31</v>
      </c>
      <c r="G250" s="1">
        <v>30</v>
      </c>
      <c r="H250" s="1" t="s">
        <v>42</v>
      </c>
      <c r="I250" s="1" t="s">
        <v>156</v>
      </c>
      <c r="J250" s="1" t="s">
        <v>198</v>
      </c>
      <c r="K250" s="2" t="str">
        <f>Magnetic!X250</f>
        <v>Calm</v>
      </c>
      <c r="L250" s="2" t="str">
        <f>IF(ISNA(VLOOKUP(K250,Lookup!$F$7:$G$38,2,0)),"",VLOOKUP(K250,Lookup!$F$7:$G$38,2,0))</f>
        <v/>
      </c>
      <c r="M250" s="1" t="s">
        <v>198</v>
      </c>
      <c r="N250" s="2">
        <f>IF(ISNA(VLOOKUP(M250,Lookup!$B$7:$C$160,2,0)),"",VLOOKUP(M250,Lookup!$B$7:$C$160,2,0))</f>
        <v>0</v>
      </c>
      <c r="O250" s="44">
        <f t="shared" si="61"/>
        <v>0</v>
      </c>
      <c r="P250" s="1" t="s">
        <v>159</v>
      </c>
      <c r="Q250" s="2">
        <f>IF(ISNA(VLOOKUP(P250,Lookup!$B$7:$C$160,2,0)),"",VLOOKUP(P250,Lookup!$B$7:$C$160,2,0))</f>
        <v>2</v>
      </c>
      <c r="R250" s="44">
        <f t="shared" si="62"/>
        <v>2</v>
      </c>
      <c r="S250" s="1" t="s">
        <v>147</v>
      </c>
      <c r="T250" s="1">
        <v>-99</v>
      </c>
      <c r="Z250" s="44" t="s">
        <v>426</v>
      </c>
      <c r="AB250" s="9" t="str">
        <f t="shared" si="63"/>
        <v xml:space="preserve"> </v>
      </c>
      <c r="AC250" s="9">
        <f t="shared" si="64"/>
        <v>1</v>
      </c>
      <c r="AD250" s="9" t="str">
        <f t="shared" si="65"/>
        <v xml:space="preserve"> </v>
      </c>
      <c r="AE250" s="9" t="str">
        <f t="shared" si="66"/>
        <v xml:space="preserve"> </v>
      </c>
      <c r="AF250" s="9" t="str">
        <f t="shared" si="67"/>
        <v xml:space="preserve"> </v>
      </c>
      <c r="AG250" s="9" t="str">
        <f t="shared" si="68"/>
        <v xml:space="preserve"> </v>
      </c>
      <c r="AH250" s="9" t="str">
        <f t="shared" si="69"/>
        <v xml:space="preserve"> </v>
      </c>
      <c r="AI250" s="9" t="str">
        <f t="shared" si="70"/>
        <v xml:space="preserve"> </v>
      </c>
      <c r="AJ250" s="9" t="str">
        <f t="shared" si="71"/>
        <v xml:space="preserve"> </v>
      </c>
      <c r="AK250" s="9" t="str">
        <f t="shared" si="72"/>
        <v xml:space="preserve"> </v>
      </c>
      <c r="AL250" s="9" t="str">
        <f t="shared" si="73"/>
        <v xml:space="preserve"> </v>
      </c>
      <c r="AN250" s="44" t="str">
        <f t="shared" si="74"/>
        <v xml:space="preserve"> </v>
      </c>
      <c r="AO250" s="44" t="str">
        <f t="shared" si="75"/>
        <v xml:space="preserve"> </v>
      </c>
      <c r="AP250" s="44" t="str">
        <f t="shared" si="76"/>
        <v xml:space="preserve"> </v>
      </c>
      <c r="AQ250" s="44" t="str">
        <f t="shared" si="77"/>
        <v xml:space="preserve"> </v>
      </c>
      <c r="AR250" s="10" t="str">
        <f t="shared" si="78"/>
        <v xml:space="preserve"> </v>
      </c>
      <c r="AS250" s="44">
        <f t="shared" si="79"/>
        <v>0</v>
      </c>
    </row>
    <row r="251" spans="2:49">
      <c r="B251" s="1">
        <v>29</v>
      </c>
      <c r="C251" s="2">
        <f t="shared" si="80"/>
        <v>241</v>
      </c>
      <c r="D251" s="1">
        <v>54</v>
      </c>
      <c r="E251" s="1">
        <v>33</v>
      </c>
      <c r="F251" s="1">
        <v>81</v>
      </c>
      <c r="G251" s="1">
        <v>23</v>
      </c>
      <c r="H251" s="1" t="s">
        <v>42</v>
      </c>
      <c r="I251" s="1" t="s">
        <v>156</v>
      </c>
      <c r="J251" s="1" t="s">
        <v>150</v>
      </c>
      <c r="K251" s="2" t="str">
        <f>Magnetic!X251</f>
        <v>Variable</v>
      </c>
      <c r="L251" s="2" t="str">
        <f>IF(ISNA(VLOOKUP(K251,Lookup!$F$7:$G$38,2,0)),"",VLOOKUP(K251,Lookup!$F$7:$G$38,2,0))</f>
        <v/>
      </c>
      <c r="M251" s="1" t="s">
        <v>159</v>
      </c>
      <c r="N251" s="2">
        <f>IF(ISNA(VLOOKUP(M251,Lookup!$B$7:$C$160,2,0)),"",VLOOKUP(M251,Lookup!$B$7:$C$160,2,0))</f>
        <v>2</v>
      </c>
      <c r="O251" s="44">
        <f t="shared" si="61"/>
        <v>2</v>
      </c>
      <c r="P251" s="1" t="s">
        <v>159</v>
      </c>
      <c r="Q251" s="2">
        <f>IF(ISNA(VLOOKUP(P251,Lookup!$B$7:$C$160,2,0)),"",VLOOKUP(P251,Lookup!$B$7:$C$160,2,0))</f>
        <v>2</v>
      </c>
      <c r="R251" s="44">
        <f t="shared" si="62"/>
        <v>2</v>
      </c>
      <c r="S251" s="1" t="s">
        <v>167</v>
      </c>
      <c r="T251" s="1">
        <v>-99</v>
      </c>
      <c r="U251" s="1">
        <v>1</v>
      </c>
      <c r="W251" s="1">
        <v>1</v>
      </c>
      <c r="Z251" s="44" t="s">
        <v>426</v>
      </c>
      <c r="AB251" s="9" t="str">
        <f t="shared" si="63"/>
        <v xml:space="preserve"> </v>
      </c>
      <c r="AC251" s="9">
        <f t="shared" si="64"/>
        <v>1</v>
      </c>
      <c r="AD251" s="9" t="str">
        <f t="shared" si="65"/>
        <v xml:space="preserve"> </v>
      </c>
      <c r="AE251" s="9" t="str">
        <f t="shared" si="66"/>
        <v xml:space="preserve"> </v>
      </c>
      <c r="AF251" s="9" t="str">
        <f t="shared" si="67"/>
        <v xml:space="preserve"> </v>
      </c>
      <c r="AG251" s="9" t="str">
        <f t="shared" si="68"/>
        <v xml:space="preserve"> </v>
      </c>
      <c r="AH251" s="9" t="str">
        <f t="shared" si="69"/>
        <v xml:space="preserve"> </v>
      </c>
      <c r="AI251" s="9" t="str">
        <f t="shared" si="70"/>
        <v xml:space="preserve"> </v>
      </c>
      <c r="AJ251" s="9" t="str">
        <f t="shared" si="71"/>
        <v xml:space="preserve"> </v>
      </c>
      <c r="AK251" s="9" t="str">
        <f t="shared" si="72"/>
        <v xml:space="preserve"> </v>
      </c>
      <c r="AL251" s="9" t="str">
        <f t="shared" si="73"/>
        <v xml:space="preserve"> </v>
      </c>
      <c r="AN251" s="44" t="str">
        <f t="shared" si="74"/>
        <v xml:space="preserve"> </v>
      </c>
      <c r="AO251" s="44" t="str">
        <f t="shared" si="75"/>
        <v xml:space="preserve"> </v>
      </c>
      <c r="AP251" s="44" t="str">
        <f t="shared" si="76"/>
        <v xml:space="preserve"> </v>
      </c>
      <c r="AQ251" s="44" t="str">
        <f t="shared" si="77"/>
        <v xml:space="preserve"> </v>
      </c>
      <c r="AR251" s="10" t="str">
        <f t="shared" si="78"/>
        <v xml:space="preserve"> </v>
      </c>
      <c r="AS251" s="44">
        <f t="shared" si="79"/>
        <v>0</v>
      </c>
    </row>
    <row r="252" spans="2:49">
      <c r="B252" s="1">
        <v>30</v>
      </c>
      <c r="C252" s="2">
        <f t="shared" si="80"/>
        <v>242</v>
      </c>
      <c r="D252" s="1">
        <v>52</v>
      </c>
      <c r="E252" s="1">
        <v>31</v>
      </c>
      <c r="F252" s="1">
        <v>80</v>
      </c>
      <c r="G252" s="1">
        <v>17</v>
      </c>
      <c r="H252" s="1" t="s">
        <v>42</v>
      </c>
      <c r="I252" s="1" t="s">
        <v>156</v>
      </c>
      <c r="J252" s="1" t="s">
        <v>216</v>
      </c>
      <c r="K252" s="2" t="str">
        <f>Magnetic!X252</f>
        <v>N</v>
      </c>
      <c r="L252" s="2" t="str">
        <f>IF(ISNA(VLOOKUP(K252,Lookup!$F$7:$G$38,2,0)),"",VLOOKUP(K252,Lookup!$F$7:$G$38,2,0))</f>
        <v>N</v>
      </c>
      <c r="M252" s="1" t="s">
        <v>159</v>
      </c>
      <c r="N252" s="2">
        <f>IF(ISNA(VLOOKUP(M252,Lookup!$B$7:$C$160,2,0)),"",VLOOKUP(M252,Lookup!$B$7:$C$160,2,0))</f>
        <v>2</v>
      </c>
      <c r="O252" s="44">
        <f t="shared" si="61"/>
        <v>2</v>
      </c>
      <c r="P252" s="1" t="s">
        <v>166</v>
      </c>
      <c r="Q252" s="2">
        <f>IF(ISNA(VLOOKUP(P252,Lookup!$B$7:$C$160,2,0)),"",VLOOKUP(P252,Lookup!$B$7:$C$160,2,0))</f>
        <v>6</v>
      </c>
      <c r="R252" s="44">
        <f t="shared" si="62"/>
        <v>6</v>
      </c>
      <c r="S252" s="1" t="s">
        <v>146</v>
      </c>
      <c r="T252" s="1">
        <v>-99</v>
      </c>
      <c r="U252" s="1">
        <v>1</v>
      </c>
      <c r="Z252" s="44" t="s">
        <v>426</v>
      </c>
      <c r="AB252" s="9" t="str">
        <f t="shared" si="63"/>
        <v xml:space="preserve"> </v>
      </c>
      <c r="AC252" s="9" t="str">
        <f t="shared" si="64"/>
        <v xml:space="preserve"> </v>
      </c>
      <c r="AD252" s="9" t="str">
        <f t="shared" si="65"/>
        <v xml:space="preserve"> </v>
      </c>
      <c r="AE252" s="9" t="str">
        <f t="shared" si="66"/>
        <v xml:space="preserve"> </v>
      </c>
      <c r="AF252" s="9">
        <f t="shared" si="67"/>
        <v>1</v>
      </c>
      <c r="AG252" s="9" t="str">
        <f t="shared" si="68"/>
        <v xml:space="preserve"> </v>
      </c>
      <c r="AH252" s="9" t="str">
        <f t="shared" si="69"/>
        <v xml:space="preserve"> </v>
      </c>
      <c r="AI252" s="9" t="str">
        <f t="shared" si="70"/>
        <v xml:space="preserve"> </v>
      </c>
      <c r="AJ252" s="9" t="str">
        <f t="shared" si="71"/>
        <v xml:space="preserve"> </v>
      </c>
      <c r="AK252" s="9" t="str">
        <f t="shared" si="72"/>
        <v xml:space="preserve"> </v>
      </c>
      <c r="AL252" s="9" t="str">
        <f t="shared" si="73"/>
        <v xml:space="preserve"> </v>
      </c>
      <c r="AN252" s="44">
        <f t="shared" si="74"/>
        <v>1</v>
      </c>
      <c r="AO252" s="44" t="str">
        <f t="shared" si="75"/>
        <v xml:space="preserve"> </v>
      </c>
      <c r="AP252" s="44" t="str">
        <f t="shared" si="76"/>
        <v xml:space="preserve"> </v>
      </c>
      <c r="AQ252" s="44" t="str">
        <f t="shared" si="77"/>
        <v xml:space="preserve"> </v>
      </c>
      <c r="AR252" s="10" t="str">
        <f t="shared" si="78"/>
        <v xml:space="preserve"> </v>
      </c>
      <c r="AS252" s="44">
        <f t="shared" si="79"/>
        <v>0</v>
      </c>
    </row>
    <row r="253" spans="2:49">
      <c r="B253" s="1">
        <v>31</v>
      </c>
      <c r="C253" s="2">
        <f t="shared" si="80"/>
        <v>243</v>
      </c>
      <c r="D253" s="1">
        <v>51</v>
      </c>
      <c r="E253" s="1">
        <v>56</v>
      </c>
      <c r="F253" s="1">
        <v>-99</v>
      </c>
      <c r="G253" s="1">
        <v>-99</v>
      </c>
      <c r="J253" s="1" t="s">
        <v>193</v>
      </c>
      <c r="K253" s="2" t="str">
        <f>Magnetic!X253</f>
        <v>SbE</v>
      </c>
      <c r="L253" s="2" t="str">
        <f>IF(ISNA(VLOOKUP(K253,Lookup!$F$7:$G$38,2,0)),"",VLOOKUP(K253,Lookup!$F$7:$G$38,2,0))</f>
        <v>S</v>
      </c>
      <c r="M253" s="1" t="s">
        <v>166</v>
      </c>
      <c r="N253" s="2">
        <f>IF(ISNA(VLOOKUP(M253,Lookup!$B$7:$C$160,2,0)),"",VLOOKUP(M253,Lookup!$B$7:$C$160,2,0))</f>
        <v>6</v>
      </c>
      <c r="O253" s="44">
        <f t="shared" si="61"/>
        <v>6</v>
      </c>
      <c r="P253" s="1" t="s">
        <v>166</v>
      </c>
      <c r="Q253" s="2">
        <f>IF(ISNA(VLOOKUP(P253,Lookup!$B$7:$C$160,2,0)),"",VLOOKUP(P253,Lookup!$B$7:$C$160,2,0))</f>
        <v>6</v>
      </c>
      <c r="R253" s="44">
        <f t="shared" si="62"/>
        <v>6</v>
      </c>
      <c r="S253" s="1" t="s">
        <v>134</v>
      </c>
      <c r="T253" s="1">
        <v>-99</v>
      </c>
      <c r="Z253" s="44" t="s">
        <v>426</v>
      </c>
      <c r="AB253" s="9" t="str">
        <f t="shared" si="63"/>
        <v xml:space="preserve"> </v>
      </c>
      <c r="AC253" s="9" t="str">
        <f t="shared" si="64"/>
        <v xml:space="preserve"> </v>
      </c>
      <c r="AD253" s="9" t="str">
        <f t="shared" si="65"/>
        <v xml:space="preserve"> </v>
      </c>
      <c r="AE253" s="9" t="str">
        <f t="shared" si="66"/>
        <v xml:space="preserve"> </v>
      </c>
      <c r="AF253" s="9">
        <f t="shared" si="67"/>
        <v>1</v>
      </c>
      <c r="AG253" s="9" t="str">
        <f t="shared" si="68"/>
        <v xml:space="preserve"> </v>
      </c>
      <c r="AH253" s="9" t="str">
        <f t="shared" si="69"/>
        <v xml:space="preserve"> </v>
      </c>
      <c r="AI253" s="9" t="str">
        <f t="shared" si="70"/>
        <v xml:space="preserve"> </v>
      </c>
      <c r="AJ253" s="9" t="str">
        <f t="shared" si="71"/>
        <v xml:space="preserve"> </v>
      </c>
      <c r="AK253" s="9" t="str">
        <f t="shared" si="72"/>
        <v xml:space="preserve"> </v>
      </c>
      <c r="AL253" s="9" t="str">
        <f t="shared" si="73"/>
        <v xml:space="preserve"> </v>
      </c>
      <c r="AN253" s="44" t="str">
        <f t="shared" si="74"/>
        <v xml:space="preserve"> </v>
      </c>
      <c r="AO253" s="44" t="str">
        <f t="shared" si="75"/>
        <v xml:space="preserve"> </v>
      </c>
      <c r="AP253" s="44">
        <f t="shared" si="76"/>
        <v>1</v>
      </c>
      <c r="AQ253" s="44" t="str">
        <f t="shared" si="77"/>
        <v xml:space="preserve"> </v>
      </c>
      <c r="AR253" s="10" t="str">
        <f t="shared" si="78"/>
        <v xml:space="preserve"> </v>
      </c>
      <c r="AS253" s="44">
        <f t="shared" si="79"/>
        <v>0</v>
      </c>
    </row>
    <row r="254" spans="2:49">
      <c r="B254" s="8">
        <v>37135</v>
      </c>
      <c r="C254" s="2">
        <f t="shared" si="80"/>
        <v>244</v>
      </c>
      <c r="D254" s="1">
        <v>-99</v>
      </c>
      <c r="E254" s="1">
        <v>-99</v>
      </c>
      <c r="F254" s="1">
        <v>-99</v>
      </c>
      <c r="G254" s="1">
        <v>-99</v>
      </c>
      <c r="J254" s="1" t="s">
        <v>174</v>
      </c>
      <c r="K254" s="2" t="str">
        <f>Magnetic!X254</f>
        <v>ENE</v>
      </c>
      <c r="L254" s="2" t="str">
        <f>IF(ISNA(VLOOKUP(K254,Lookup!$F$7:$G$38,2,0)),"",VLOOKUP(K254,Lookup!$F$7:$G$38,2,0))</f>
        <v>E</v>
      </c>
      <c r="M254" s="1" t="s">
        <v>202</v>
      </c>
      <c r="N254" s="2">
        <f>IF(ISNA(VLOOKUP(M254,Lookup!$B$7:$C$160,2,0)),"",VLOOKUP(M254,Lookup!$B$7:$C$160,2,0))</f>
        <v>9</v>
      </c>
      <c r="O254" s="44">
        <f t="shared" si="61"/>
        <v>9</v>
      </c>
      <c r="P254" s="1" t="s">
        <v>202</v>
      </c>
      <c r="Q254" s="2">
        <f>IF(ISNA(VLOOKUP(P254,Lookup!$B$7:$C$160,2,0)),"",VLOOKUP(P254,Lookup!$B$7:$C$160,2,0))</f>
        <v>9</v>
      </c>
      <c r="R254" s="44">
        <f t="shared" si="62"/>
        <v>9</v>
      </c>
      <c r="S254" s="1" t="s">
        <v>208</v>
      </c>
      <c r="T254" s="1">
        <v>-99</v>
      </c>
      <c r="U254" s="1">
        <v>1</v>
      </c>
      <c r="Z254" s="44" t="s">
        <v>426</v>
      </c>
      <c r="AB254" s="9" t="str">
        <f t="shared" si="63"/>
        <v xml:space="preserve"> </v>
      </c>
      <c r="AC254" s="9" t="str">
        <f t="shared" si="64"/>
        <v xml:space="preserve"> </v>
      </c>
      <c r="AD254" s="9" t="str">
        <f t="shared" si="65"/>
        <v xml:space="preserve"> </v>
      </c>
      <c r="AE254" s="9" t="str">
        <f t="shared" si="66"/>
        <v xml:space="preserve"> </v>
      </c>
      <c r="AF254" s="9" t="str">
        <f t="shared" si="67"/>
        <v xml:space="preserve"> </v>
      </c>
      <c r="AG254" s="9" t="str">
        <f t="shared" si="68"/>
        <v xml:space="preserve"> </v>
      </c>
      <c r="AH254" s="9" t="str">
        <f t="shared" si="69"/>
        <v xml:space="preserve"> </v>
      </c>
      <c r="AI254" s="9">
        <f t="shared" si="70"/>
        <v>1</v>
      </c>
      <c r="AJ254" s="9" t="str">
        <f t="shared" si="71"/>
        <v xml:space="preserve"> </v>
      </c>
      <c r="AK254" s="9" t="str">
        <f t="shared" si="72"/>
        <v xml:space="preserve"> </v>
      </c>
      <c r="AL254" s="9" t="str">
        <f t="shared" si="73"/>
        <v xml:space="preserve"> </v>
      </c>
      <c r="AN254" s="44" t="str">
        <f t="shared" si="74"/>
        <v xml:space="preserve"> </v>
      </c>
      <c r="AO254" s="44">
        <f t="shared" si="75"/>
        <v>1</v>
      </c>
      <c r="AP254" s="44" t="str">
        <f t="shared" si="76"/>
        <v xml:space="preserve"> </v>
      </c>
      <c r="AQ254" s="44" t="str">
        <f t="shared" si="77"/>
        <v xml:space="preserve"> </v>
      </c>
      <c r="AR254" s="10" t="str">
        <f>IF($K253=-99,1," ")</f>
        <v xml:space="preserve"> </v>
      </c>
      <c r="AS254" s="44">
        <f t="shared" si="79"/>
        <v>1</v>
      </c>
    </row>
    <row r="255" spans="2:49">
      <c r="B255" s="1">
        <v>2</v>
      </c>
      <c r="C255" s="2">
        <f t="shared" si="80"/>
        <v>245</v>
      </c>
      <c r="D255" s="1">
        <v>51</v>
      </c>
      <c r="E255" s="1">
        <v>44</v>
      </c>
      <c r="F255" s="1">
        <v>-99</v>
      </c>
      <c r="G255" s="1">
        <v>-99</v>
      </c>
      <c r="J255" s="1" t="s">
        <v>39</v>
      </c>
      <c r="K255" s="2" t="str">
        <f>Magnetic!X255</f>
        <v>NbE</v>
      </c>
      <c r="L255" s="2" t="str">
        <f>IF(ISNA(VLOOKUP(K255,Lookup!$F$7:$G$38,2,0)),"",VLOOKUP(K255,Lookup!$F$7:$G$38,2,0))</f>
        <v>N</v>
      </c>
      <c r="M255" s="1" t="s">
        <v>157</v>
      </c>
      <c r="N255" s="2">
        <f>IF(ISNA(VLOOKUP(M255,Lookup!$B$7:$C$160,2,0)),"",VLOOKUP(M255,Lookup!$B$7:$C$160,2,0))</f>
        <v>4</v>
      </c>
      <c r="O255" s="44">
        <f t="shared" si="61"/>
        <v>4</v>
      </c>
      <c r="P255" s="1" t="s">
        <v>202</v>
      </c>
      <c r="Q255" s="2">
        <f>IF(ISNA(VLOOKUP(P255,Lookup!$B$7:$C$160,2,0)),"",VLOOKUP(P255,Lookup!$B$7:$C$160,2,0))</f>
        <v>9</v>
      </c>
      <c r="R255" s="44">
        <f t="shared" si="62"/>
        <v>9</v>
      </c>
      <c r="S255" s="1" t="s">
        <v>147</v>
      </c>
      <c r="T255" s="1">
        <v>-99</v>
      </c>
      <c r="U255" s="1">
        <v>1</v>
      </c>
      <c r="Z255" s="44" t="s">
        <v>426</v>
      </c>
      <c r="AB255" s="9" t="str">
        <f t="shared" si="63"/>
        <v xml:space="preserve"> </v>
      </c>
      <c r="AC255" s="9" t="str">
        <f t="shared" si="64"/>
        <v xml:space="preserve"> </v>
      </c>
      <c r="AD255" s="9" t="str">
        <f t="shared" si="65"/>
        <v xml:space="preserve"> </v>
      </c>
      <c r="AE255" s="9" t="str">
        <f t="shared" si="66"/>
        <v xml:space="preserve"> </v>
      </c>
      <c r="AF255" s="9" t="str">
        <f t="shared" si="67"/>
        <v xml:space="preserve"> </v>
      </c>
      <c r="AG255" s="9" t="str">
        <f t="shared" si="68"/>
        <v xml:space="preserve"> </v>
      </c>
      <c r="AH255" s="9" t="str">
        <f t="shared" si="69"/>
        <v xml:space="preserve"> </v>
      </c>
      <c r="AI255" s="9">
        <f t="shared" si="70"/>
        <v>1</v>
      </c>
      <c r="AJ255" s="9" t="str">
        <f t="shared" si="71"/>
        <v xml:space="preserve"> </v>
      </c>
      <c r="AK255" s="9" t="str">
        <f t="shared" si="72"/>
        <v xml:space="preserve"> </v>
      </c>
      <c r="AL255" s="9" t="str">
        <f t="shared" si="73"/>
        <v xml:space="preserve"> </v>
      </c>
      <c r="AN255" s="44">
        <f t="shared" si="74"/>
        <v>1</v>
      </c>
      <c r="AO255" s="44" t="str">
        <f t="shared" si="75"/>
        <v xml:space="preserve"> </v>
      </c>
      <c r="AP255" s="44" t="str">
        <f t="shared" si="76"/>
        <v xml:space="preserve"> </v>
      </c>
      <c r="AQ255" s="44" t="str">
        <f t="shared" si="77"/>
        <v xml:space="preserve"> </v>
      </c>
      <c r="AR255" s="10" t="str">
        <f>IF($K254=-99,1," ")</f>
        <v xml:space="preserve"> </v>
      </c>
      <c r="AS255" s="44">
        <f t="shared" si="79"/>
        <v>1</v>
      </c>
    </row>
    <row r="256" spans="2:49">
      <c r="B256" s="1">
        <v>3</v>
      </c>
      <c r="C256" s="2">
        <f t="shared" si="80"/>
        <v>246</v>
      </c>
      <c r="K256" s="2" t="str">
        <f>Magnetic!X256</f>
        <v/>
      </c>
      <c r="L256" s="2" t="str">
        <f>IF(ISNA(VLOOKUP(K256,Lookup!$F$7:$G$38,2,0)),"",VLOOKUP(K256,Lookup!$F$7:$G$38,2,0))</f>
        <v/>
      </c>
      <c r="N256" s="2" t="str">
        <f>IF(ISNA(VLOOKUP(M256,Lookup!$B$7:$C$160,2,0)),"",VLOOKUP(M256,Lookup!$B$7:$C$160,2,0))</f>
        <v/>
      </c>
      <c r="O256" s="44" t="str">
        <f t="shared" si="61"/>
        <v/>
      </c>
      <c r="Q256" s="2" t="str">
        <f>IF(ISNA(VLOOKUP(P256,Lookup!$B$7:$C$160,2,0)),"",VLOOKUP(P256,Lookup!$B$7:$C$160,2,0))</f>
        <v/>
      </c>
      <c r="R256" s="44" t="str">
        <f t="shared" si="62"/>
        <v/>
      </c>
      <c r="AB256" s="9" t="str">
        <f t="shared" si="63"/>
        <v xml:space="preserve"> </v>
      </c>
      <c r="AC256" s="9" t="str">
        <f t="shared" si="64"/>
        <v xml:space="preserve"> </v>
      </c>
      <c r="AD256" s="9" t="str">
        <f t="shared" si="65"/>
        <v xml:space="preserve"> </v>
      </c>
      <c r="AE256" s="9" t="str">
        <f t="shared" si="66"/>
        <v xml:space="preserve"> </v>
      </c>
      <c r="AF256" s="9" t="str">
        <f t="shared" si="67"/>
        <v xml:space="preserve"> </v>
      </c>
      <c r="AG256" s="9" t="str">
        <f t="shared" si="68"/>
        <v xml:space="preserve"> </v>
      </c>
      <c r="AH256" s="9" t="str">
        <f t="shared" si="69"/>
        <v xml:space="preserve"> </v>
      </c>
      <c r="AI256" s="9" t="str">
        <f t="shared" si="70"/>
        <v xml:space="preserve"> </v>
      </c>
      <c r="AJ256" s="9" t="str">
        <f t="shared" si="71"/>
        <v xml:space="preserve"> </v>
      </c>
      <c r="AK256" s="9" t="str">
        <f t="shared" si="72"/>
        <v xml:space="preserve"> </v>
      </c>
      <c r="AL256" s="9" t="str">
        <f t="shared" si="73"/>
        <v xml:space="preserve"> </v>
      </c>
      <c r="AN256" s="44" t="str">
        <f t="shared" si="74"/>
        <v xml:space="preserve"> </v>
      </c>
      <c r="AO256" s="44" t="str">
        <f t="shared" si="75"/>
        <v xml:space="preserve"> </v>
      </c>
      <c r="AP256" s="44" t="str">
        <f t="shared" si="76"/>
        <v xml:space="preserve"> </v>
      </c>
      <c r="AQ256" s="44" t="str">
        <f t="shared" si="77"/>
        <v xml:space="preserve"> </v>
      </c>
      <c r="AR256" s="10" t="str">
        <f>IF($K255=-99,1," ")</f>
        <v xml:space="preserve"> </v>
      </c>
      <c r="AS256" s="44">
        <f t="shared" si="79"/>
        <v>0</v>
      </c>
    </row>
    <row r="257" spans="2:45">
      <c r="B257" s="1">
        <v>4</v>
      </c>
      <c r="C257" s="2">
        <f t="shared" si="80"/>
        <v>247</v>
      </c>
      <c r="K257" s="2" t="str">
        <f>Magnetic!X257</f>
        <v/>
      </c>
      <c r="L257" s="2" t="str">
        <f>IF(ISNA(VLOOKUP(K257,Lookup!$F$7:$G$38,2,0)),"",VLOOKUP(K257,Lookup!$F$7:$G$38,2,0))</f>
        <v/>
      </c>
      <c r="N257" s="2" t="str">
        <f>IF(ISNA(VLOOKUP(M257,Lookup!$B$7:$C$160,2,0)),"",VLOOKUP(M257,Lookup!$B$7:$C$160,2,0))</f>
        <v/>
      </c>
      <c r="O257" s="44" t="str">
        <f t="shared" si="61"/>
        <v/>
      </c>
      <c r="Q257" s="2" t="str">
        <f>IF(ISNA(VLOOKUP(P257,Lookup!$B$7:$C$160,2,0)),"",VLOOKUP(P257,Lookup!$B$7:$C$160,2,0))</f>
        <v/>
      </c>
      <c r="R257" s="44" t="str">
        <f t="shared" si="62"/>
        <v/>
      </c>
      <c r="AB257" s="9" t="str">
        <f t="shared" si="63"/>
        <v xml:space="preserve"> </v>
      </c>
      <c r="AC257" s="9" t="str">
        <f t="shared" si="64"/>
        <v xml:space="preserve"> </v>
      </c>
      <c r="AD257" s="9" t="str">
        <f t="shared" si="65"/>
        <v xml:space="preserve"> </v>
      </c>
      <c r="AE257" s="9" t="str">
        <f t="shared" si="66"/>
        <v xml:space="preserve"> </v>
      </c>
      <c r="AF257" s="9" t="str">
        <f t="shared" si="67"/>
        <v xml:space="preserve"> </v>
      </c>
      <c r="AG257" s="9" t="str">
        <f t="shared" si="68"/>
        <v xml:space="preserve"> </v>
      </c>
      <c r="AH257" s="9" t="str">
        <f t="shared" si="69"/>
        <v xml:space="preserve"> </v>
      </c>
      <c r="AI257" s="9" t="str">
        <f t="shared" si="70"/>
        <v xml:space="preserve"> </v>
      </c>
      <c r="AJ257" s="9" t="str">
        <f t="shared" si="71"/>
        <v xml:space="preserve"> </v>
      </c>
      <c r="AK257" s="9" t="str">
        <f t="shared" si="72"/>
        <v xml:space="preserve"> </v>
      </c>
      <c r="AL257" s="9" t="str">
        <f t="shared" si="73"/>
        <v xml:space="preserve"> </v>
      </c>
      <c r="AN257" s="44" t="str">
        <f t="shared" si="74"/>
        <v xml:space="preserve"> </v>
      </c>
      <c r="AO257" s="44" t="str">
        <f t="shared" si="75"/>
        <v xml:space="preserve"> </v>
      </c>
      <c r="AP257" s="44" t="str">
        <f t="shared" si="76"/>
        <v xml:space="preserve"> </v>
      </c>
      <c r="AQ257" s="44" t="str">
        <f t="shared" si="77"/>
        <v xml:space="preserve"> </v>
      </c>
      <c r="AR257" s="10" t="str">
        <f>IF($K256=-99,1," ")</f>
        <v xml:space="preserve"> </v>
      </c>
      <c r="AS257" s="44">
        <f t="shared" si="79"/>
        <v>0</v>
      </c>
    </row>
    <row r="258" spans="2:45">
      <c r="B258" s="1">
        <v>5</v>
      </c>
      <c r="C258" s="2">
        <f t="shared" si="80"/>
        <v>248</v>
      </c>
      <c r="K258" s="2" t="str">
        <f>Magnetic!X258</f>
        <v/>
      </c>
      <c r="L258" s="2" t="str">
        <f>IF(ISNA(VLOOKUP(K258,Lookup!$F$7:$G$38,2,0)),"",VLOOKUP(K258,Lookup!$F$7:$G$38,2,0))</f>
        <v/>
      </c>
      <c r="N258" s="2" t="str">
        <f>IF(ISNA(VLOOKUP(M258,Lookup!$B$7:$C$160,2,0)),"",VLOOKUP(M258,Lookup!$B$7:$C$160,2,0))</f>
        <v/>
      </c>
      <c r="O258" s="44" t="str">
        <f t="shared" si="61"/>
        <v/>
      </c>
      <c r="Q258" s="2" t="str">
        <f>IF(ISNA(VLOOKUP(P258,Lookup!$B$7:$C$160,2,0)),"",VLOOKUP(P258,Lookup!$B$7:$C$160,2,0))</f>
        <v/>
      </c>
      <c r="R258" s="44" t="str">
        <f t="shared" si="62"/>
        <v/>
      </c>
      <c r="AB258" s="9" t="str">
        <f t="shared" si="63"/>
        <v xml:space="preserve"> </v>
      </c>
      <c r="AC258" s="9" t="str">
        <f t="shared" si="64"/>
        <v xml:space="preserve"> </v>
      </c>
      <c r="AD258" s="9" t="str">
        <f t="shared" si="65"/>
        <v xml:space="preserve"> </v>
      </c>
      <c r="AE258" s="9" t="str">
        <f t="shared" si="66"/>
        <v xml:space="preserve"> </v>
      </c>
      <c r="AF258" s="9" t="str">
        <f t="shared" si="67"/>
        <v xml:space="preserve"> </v>
      </c>
      <c r="AG258" s="9" t="str">
        <f t="shared" si="68"/>
        <v xml:space="preserve"> </v>
      </c>
      <c r="AH258" s="9" t="str">
        <f t="shared" si="69"/>
        <v xml:space="preserve"> </v>
      </c>
      <c r="AI258" s="9" t="str">
        <f t="shared" si="70"/>
        <v xml:space="preserve"> </v>
      </c>
      <c r="AJ258" s="9" t="str">
        <f t="shared" si="71"/>
        <v xml:space="preserve"> </v>
      </c>
      <c r="AK258" s="9" t="str">
        <f t="shared" si="72"/>
        <v xml:space="preserve"> </v>
      </c>
      <c r="AL258" s="9" t="str">
        <f t="shared" si="73"/>
        <v xml:space="preserve"> </v>
      </c>
      <c r="AN258" s="44" t="str">
        <f t="shared" si="74"/>
        <v xml:space="preserve"> </v>
      </c>
      <c r="AO258" s="44" t="str">
        <f t="shared" si="75"/>
        <v xml:space="preserve"> </v>
      </c>
      <c r="AP258" s="44" t="str">
        <f t="shared" si="76"/>
        <v xml:space="preserve"> </v>
      </c>
      <c r="AQ258" s="44" t="str">
        <f t="shared" si="77"/>
        <v xml:space="preserve"> </v>
      </c>
      <c r="AR258" s="10" t="str">
        <f t="shared" si="78"/>
        <v xml:space="preserve"> </v>
      </c>
      <c r="AS258" s="44">
        <f t="shared" si="79"/>
        <v>0</v>
      </c>
    </row>
    <row r="259" spans="2:45">
      <c r="B259" s="1">
        <v>6</v>
      </c>
      <c r="C259" s="2">
        <f t="shared" si="80"/>
        <v>249</v>
      </c>
      <c r="K259" s="2" t="str">
        <f>Magnetic!X259</f>
        <v/>
      </c>
      <c r="L259" s="2" t="str">
        <f>IF(ISNA(VLOOKUP(K259,Lookup!$F$7:$G$38,2,0)),"",VLOOKUP(K259,Lookup!$F$7:$G$38,2,0))</f>
        <v/>
      </c>
      <c r="N259" s="2" t="str">
        <f>IF(ISNA(VLOOKUP(M259,Lookup!$B$7:$C$160,2,0)),"",VLOOKUP(M259,Lookup!$B$7:$C$160,2,0))</f>
        <v/>
      </c>
      <c r="O259" s="44" t="str">
        <f t="shared" si="61"/>
        <v/>
      </c>
      <c r="Q259" s="2" t="str">
        <f>IF(ISNA(VLOOKUP(P259,Lookup!$B$7:$C$160,2,0)),"",VLOOKUP(P259,Lookup!$B$7:$C$160,2,0))</f>
        <v/>
      </c>
      <c r="R259" s="44" t="str">
        <f t="shared" si="62"/>
        <v/>
      </c>
      <c r="AB259" s="9" t="str">
        <f t="shared" si="63"/>
        <v xml:space="preserve"> </v>
      </c>
      <c r="AC259" s="9" t="str">
        <f t="shared" si="64"/>
        <v xml:space="preserve"> </v>
      </c>
      <c r="AD259" s="9" t="str">
        <f t="shared" si="65"/>
        <v xml:space="preserve"> </v>
      </c>
      <c r="AE259" s="9" t="str">
        <f t="shared" si="66"/>
        <v xml:space="preserve"> </v>
      </c>
      <c r="AF259" s="9" t="str">
        <f t="shared" si="67"/>
        <v xml:space="preserve"> </v>
      </c>
      <c r="AG259" s="9" t="str">
        <f t="shared" si="68"/>
        <v xml:space="preserve"> </v>
      </c>
      <c r="AH259" s="9" t="str">
        <f t="shared" si="69"/>
        <v xml:space="preserve"> </v>
      </c>
      <c r="AI259" s="9" t="str">
        <f t="shared" si="70"/>
        <v xml:space="preserve"> </v>
      </c>
      <c r="AJ259" s="9" t="str">
        <f t="shared" si="71"/>
        <v xml:space="preserve"> </v>
      </c>
      <c r="AK259" s="9" t="str">
        <f t="shared" si="72"/>
        <v xml:space="preserve"> </v>
      </c>
      <c r="AL259" s="9" t="str">
        <f t="shared" si="73"/>
        <v xml:space="preserve"> </v>
      </c>
      <c r="AN259" s="44" t="str">
        <f t="shared" si="74"/>
        <v xml:space="preserve"> </v>
      </c>
      <c r="AO259" s="44" t="str">
        <f t="shared" si="75"/>
        <v xml:space="preserve"> </v>
      </c>
      <c r="AP259" s="44" t="str">
        <f t="shared" si="76"/>
        <v xml:space="preserve"> </v>
      </c>
      <c r="AQ259" s="44" t="str">
        <f t="shared" si="77"/>
        <v xml:space="preserve"> </v>
      </c>
      <c r="AR259" s="10" t="str">
        <f t="shared" si="78"/>
        <v xml:space="preserve"> </v>
      </c>
      <c r="AS259" s="44">
        <f t="shared" si="79"/>
        <v>0</v>
      </c>
    </row>
    <row r="260" spans="2:45">
      <c r="B260" s="1">
        <v>7</v>
      </c>
      <c r="C260" s="2">
        <f t="shared" si="80"/>
        <v>250</v>
      </c>
      <c r="K260" s="2" t="str">
        <f>Magnetic!X260</f>
        <v/>
      </c>
      <c r="L260" s="2" t="str">
        <f>IF(ISNA(VLOOKUP(K260,Lookup!$F$7:$G$38,2,0)),"",VLOOKUP(K260,Lookup!$F$7:$G$38,2,0))</f>
        <v/>
      </c>
      <c r="N260" s="2" t="str">
        <f>IF(ISNA(VLOOKUP(M260,Lookup!$B$7:$C$160,2,0)),"",VLOOKUP(M260,Lookup!$B$7:$C$160,2,0))</f>
        <v/>
      </c>
      <c r="O260" s="44" t="str">
        <f t="shared" si="61"/>
        <v/>
      </c>
      <c r="Q260" s="2" t="str">
        <f>IF(ISNA(VLOOKUP(P260,Lookup!$B$7:$C$160,2,0)),"",VLOOKUP(P260,Lookup!$B$7:$C$160,2,0))</f>
        <v/>
      </c>
      <c r="R260" s="44" t="str">
        <f t="shared" si="62"/>
        <v/>
      </c>
      <c r="AB260" s="9" t="str">
        <f t="shared" si="63"/>
        <v xml:space="preserve"> </v>
      </c>
      <c r="AC260" s="9" t="str">
        <f t="shared" si="64"/>
        <v xml:space="preserve"> </v>
      </c>
      <c r="AD260" s="9" t="str">
        <f t="shared" si="65"/>
        <v xml:space="preserve"> </v>
      </c>
      <c r="AE260" s="9" t="str">
        <f t="shared" si="66"/>
        <v xml:space="preserve"> </v>
      </c>
      <c r="AF260" s="9" t="str">
        <f t="shared" si="67"/>
        <v xml:space="preserve"> </v>
      </c>
      <c r="AG260" s="9" t="str">
        <f t="shared" si="68"/>
        <v xml:space="preserve"> </v>
      </c>
      <c r="AH260" s="9" t="str">
        <f t="shared" si="69"/>
        <v xml:space="preserve"> </v>
      </c>
      <c r="AI260" s="9" t="str">
        <f t="shared" si="70"/>
        <v xml:space="preserve"> </v>
      </c>
      <c r="AJ260" s="9" t="str">
        <f t="shared" si="71"/>
        <v xml:space="preserve"> </v>
      </c>
      <c r="AK260" s="9" t="str">
        <f t="shared" si="72"/>
        <v xml:space="preserve"> </v>
      </c>
      <c r="AL260" s="9" t="str">
        <f t="shared" si="73"/>
        <v xml:space="preserve"> </v>
      </c>
      <c r="AN260" s="44" t="str">
        <f t="shared" si="74"/>
        <v xml:space="preserve"> </v>
      </c>
      <c r="AO260" s="44" t="str">
        <f t="shared" si="75"/>
        <v xml:space="preserve"> </v>
      </c>
      <c r="AP260" s="44" t="str">
        <f t="shared" si="76"/>
        <v xml:space="preserve"> </v>
      </c>
      <c r="AQ260" s="44" t="str">
        <f t="shared" si="77"/>
        <v xml:space="preserve"> </v>
      </c>
      <c r="AR260" s="10" t="str">
        <f t="shared" si="78"/>
        <v xml:space="preserve"> </v>
      </c>
      <c r="AS260" s="44">
        <f t="shared" si="79"/>
        <v>0</v>
      </c>
    </row>
    <row r="261" spans="2:45">
      <c r="B261" s="1">
        <v>8</v>
      </c>
      <c r="C261" s="2">
        <f t="shared" si="80"/>
        <v>251</v>
      </c>
      <c r="K261" s="2" t="str">
        <f>Magnetic!X261</f>
        <v/>
      </c>
      <c r="L261" s="2" t="str">
        <f>IF(ISNA(VLOOKUP(K261,Lookup!$F$7:$G$38,2,0)),"",VLOOKUP(K261,Lookup!$F$7:$G$38,2,0))</f>
        <v/>
      </c>
      <c r="N261" s="2" t="str">
        <f>IF(ISNA(VLOOKUP(M261,Lookup!$B$7:$C$160,2,0)),"",VLOOKUP(M261,Lookup!$B$7:$C$160,2,0))</f>
        <v/>
      </c>
      <c r="O261" s="44" t="str">
        <f t="shared" si="61"/>
        <v/>
      </c>
      <c r="Q261" s="2" t="str">
        <f>IF(ISNA(VLOOKUP(P261,Lookup!$B$7:$C$160,2,0)),"",VLOOKUP(P261,Lookup!$B$7:$C$160,2,0))</f>
        <v/>
      </c>
      <c r="R261" s="44" t="str">
        <f t="shared" si="62"/>
        <v/>
      </c>
      <c r="AB261" s="9" t="str">
        <f t="shared" si="63"/>
        <v xml:space="preserve"> </v>
      </c>
      <c r="AC261" s="9" t="str">
        <f t="shared" si="64"/>
        <v xml:space="preserve"> </v>
      </c>
      <c r="AD261" s="9" t="str">
        <f t="shared" si="65"/>
        <v xml:space="preserve"> </v>
      </c>
      <c r="AE261" s="9" t="str">
        <f t="shared" si="66"/>
        <v xml:space="preserve"> </v>
      </c>
      <c r="AF261" s="9" t="str">
        <f t="shared" si="67"/>
        <v xml:space="preserve"> </v>
      </c>
      <c r="AG261" s="9" t="str">
        <f t="shared" si="68"/>
        <v xml:space="preserve"> </v>
      </c>
      <c r="AH261" s="9" t="str">
        <f t="shared" si="69"/>
        <v xml:space="preserve"> </v>
      </c>
      <c r="AI261" s="9" t="str">
        <f t="shared" si="70"/>
        <v xml:space="preserve"> </v>
      </c>
      <c r="AJ261" s="9" t="str">
        <f t="shared" si="71"/>
        <v xml:space="preserve"> </v>
      </c>
      <c r="AK261" s="9" t="str">
        <f t="shared" si="72"/>
        <v xml:space="preserve"> </v>
      </c>
      <c r="AL261" s="9" t="str">
        <f t="shared" si="73"/>
        <v xml:space="preserve"> </v>
      </c>
      <c r="AN261" s="44" t="str">
        <f t="shared" si="74"/>
        <v xml:space="preserve"> </v>
      </c>
      <c r="AO261" s="44" t="str">
        <f t="shared" si="75"/>
        <v xml:space="preserve"> </v>
      </c>
      <c r="AP261" s="44" t="str">
        <f t="shared" si="76"/>
        <v xml:space="preserve"> </v>
      </c>
      <c r="AQ261" s="44" t="str">
        <f t="shared" si="77"/>
        <v xml:space="preserve"> </v>
      </c>
      <c r="AR261" s="10" t="str">
        <f t="shared" si="78"/>
        <v xml:space="preserve"> </v>
      </c>
      <c r="AS261" s="44">
        <f t="shared" si="79"/>
        <v>0</v>
      </c>
    </row>
    <row r="262" spans="2:45">
      <c r="B262" s="1">
        <v>9</v>
      </c>
      <c r="C262" s="2">
        <f t="shared" si="80"/>
        <v>252</v>
      </c>
      <c r="K262" s="2" t="str">
        <f>Magnetic!X262</f>
        <v/>
      </c>
      <c r="L262" s="2" t="str">
        <f>IF(ISNA(VLOOKUP(K262,Lookup!$F$7:$G$38,2,0)),"",VLOOKUP(K262,Lookup!$F$7:$G$38,2,0))</f>
        <v/>
      </c>
      <c r="N262" s="2" t="str">
        <f>IF(ISNA(VLOOKUP(M262,Lookup!$B$7:$C$160,2,0)),"",VLOOKUP(M262,Lookup!$B$7:$C$160,2,0))</f>
        <v/>
      </c>
      <c r="O262" s="44" t="str">
        <f t="shared" si="61"/>
        <v/>
      </c>
      <c r="Q262" s="2" t="str">
        <f>IF(ISNA(VLOOKUP(P262,Lookup!$B$7:$C$160,2,0)),"",VLOOKUP(P262,Lookup!$B$7:$C$160,2,0))</f>
        <v/>
      </c>
      <c r="R262" s="44" t="str">
        <f t="shared" si="62"/>
        <v/>
      </c>
      <c r="AB262" s="9" t="str">
        <f t="shared" si="63"/>
        <v xml:space="preserve"> </v>
      </c>
      <c r="AC262" s="9" t="str">
        <f t="shared" si="64"/>
        <v xml:space="preserve"> </v>
      </c>
      <c r="AD262" s="9" t="str">
        <f t="shared" si="65"/>
        <v xml:space="preserve"> </v>
      </c>
      <c r="AE262" s="9" t="str">
        <f t="shared" si="66"/>
        <v xml:space="preserve"> </v>
      </c>
      <c r="AF262" s="9" t="str">
        <f t="shared" si="67"/>
        <v xml:space="preserve"> </v>
      </c>
      <c r="AG262" s="9" t="str">
        <f t="shared" si="68"/>
        <v xml:space="preserve"> </v>
      </c>
      <c r="AH262" s="9" t="str">
        <f t="shared" si="69"/>
        <v xml:space="preserve"> </v>
      </c>
      <c r="AI262" s="9" t="str">
        <f t="shared" si="70"/>
        <v xml:space="preserve"> </v>
      </c>
      <c r="AJ262" s="9" t="str">
        <f t="shared" si="71"/>
        <v xml:space="preserve"> </v>
      </c>
      <c r="AK262" s="9" t="str">
        <f t="shared" si="72"/>
        <v xml:space="preserve"> </v>
      </c>
      <c r="AL262" s="9" t="str">
        <f t="shared" si="73"/>
        <v xml:space="preserve"> </v>
      </c>
      <c r="AN262" s="44" t="str">
        <f t="shared" si="74"/>
        <v xml:space="preserve"> </v>
      </c>
      <c r="AO262" s="44" t="str">
        <f t="shared" si="75"/>
        <v xml:space="preserve"> </v>
      </c>
      <c r="AP262" s="44" t="str">
        <f t="shared" si="76"/>
        <v xml:space="preserve"> </v>
      </c>
      <c r="AQ262" s="44" t="str">
        <f t="shared" si="77"/>
        <v xml:space="preserve"> </v>
      </c>
      <c r="AR262" s="10" t="str">
        <f t="shared" si="78"/>
        <v xml:space="preserve"> </v>
      </c>
      <c r="AS262" s="44">
        <f t="shared" si="79"/>
        <v>0</v>
      </c>
    </row>
    <row r="263" spans="2:45">
      <c r="B263" s="1">
        <v>10</v>
      </c>
      <c r="C263" s="2">
        <f t="shared" si="80"/>
        <v>253</v>
      </c>
      <c r="K263" s="2" t="str">
        <f>Magnetic!X263</f>
        <v/>
      </c>
      <c r="L263" s="2" t="str">
        <f>IF(ISNA(VLOOKUP(K263,Lookup!$F$7:$G$38,2,0)),"",VLOOKUP(K263,Lookup!$F$7:$G$38,2,0))</f>
        <v/>
      </c>
      <c r="N263" s="2" t="str">
        <f>IF(ISNA(VLOOKUP(M263,Lookup!$B$7:$C$160,2,0)),"",VLOOKUP(M263,Lookup!$B$7:$C$160,2,0))</f>
        <v/>
      </c>
      <c r="O263" s="44" t="str">
        <f t="shared" si="61"/>
        <v/>
      </c>
      <c r="Q263" s="2" t="str">
        <f>IF(ISNA(VLOOKUP(P263,Lookup!$B$7:$C$160,2,0)),"",VLOOKUP(P263,Lookup!$B$7:$C$160,2,0))</f>
        <v/>
      </c>
      <c r="R263" s="44" t="str">
        <f t="shared" si="62"/>
        <v/>
      </c>
      <c r="AB263" s="9" t="str">
        <f t="shared" si="63"/>
        <v xml:space="preserve"> </v>
      </c>
      <c r="AC263" s="9" t="str">
        <f t="shared" si="64"/>
        <v xml:space="preserve"> </v>
      </c>
      <c r="AD263" s="9" t="str">
        <f t="shared" si="65"/>
        <v xml:space="preserve"> </v>
      </c>
      <c r="AE263" s="9" t="str">
        <f t="shared" si="66"/>
        <v xml:space="preserve"> </v>
      </c>
      <c r="AF263" s="9" t="str">
        <f t="shared" si="67"/>
        <v xml:space="preserve"> </v>
      </c>
      <c r="AG263" s="9" t="str">
        <f t="shared" si="68"/>
        <v xml:space="preserve"> </v>
      </c>
      <c r="AH263" s="9" t="str">
        <f t="shared" si="69"/>
        <v xml:space="preserve"> </v>
      </c>
      <c r="AI263" s="9" t="str">
        <f t="shared" si="70"/>
        <v xml:space="preserve"> </v>
      </c>
      <c r="AJ263" s="9" t="str">
        <f t="shared" si="71"/>
        <v xml:space="preserve"> </v>
      </c>
      <c r="AK263" s="9" t="str">
        <f t="shared" si="72"/>
        <v xml:space="preserve"> </v>
      </c>
      <c r="AL263" s="9" t="str">
        <f t="shared" si="73"/>
        <v xml:space="preserve"> </v>
      </c>
      <c r="AN263" s="44" t="str">
        <f t="shared" si="74"/>
        <v xml:space="preserve"> </v>
      </c>
      <c r="AO263" s="44" t="str">
        <f t="shared" si="75"/>
        <v xml:space="preserve"> </v>
      </c>
      <c r="AP263" s="44" t="str">
        <f t="shared" si="76"/>
        <v xml:space="preserve"> </v>
      </c>
      <c r="AQ263" s="44" t="str">
        <f t="shared" si="77"/>
        <v xml:space="preserve"> </v>
      </c>
      <c r="AR263" s="10" t="str">
        <f t="shared" si="78"/>
        <v xml:space="preserve"> </v>
      </c>
      <c r="AS263" s="44">
        <f t="shared" si="79"/>
        <v>0</v>
      </c>
    </row>
    <row r="264" spans="2:45">
      <c r="B264" s="1">
        <v>11</v>
      </c>
      <c r="C264" s="2">
        <f t="shared" si="80"/>
        <v>254</v>
      </c>
      <c r="K264" s="2" t="str">
        <f>Magnetic!X264</f>
        <v/>
      </c>
      <c r="L264" s="2" t="str">
        <f>IF(ISNA(VLOOKUP(K264,Lookup!$F$7:$G$38,2,0)),"",VLOOKUP(K264,Lookup!$F$7:$G$38,2,0))</f>
        <v/>
      </c>
      <c r="N264" s="2" t="str">
        <f>IF(ISNA(VLOOKUP(M264,Lookup!$B$7:$C$160,2,0)),"",VLOOKUP(M264,Lookup!$B$7:$C$160,2,0))</f>
        <v/>
      </c>
      <c r="O264" s="44" t="str">
        <f t="shared" si="61"/>
        <v/>
      </c>
      <c r="Q264" s="2" t="str">
        <f>IF(ISNA(VLOOKUP(P264,Lookup!$B$7:$C$160,2,0)),"",VLOOKUP(P264,Lookup!$B$7:$C$160,2,0))</f>
        <v/>
      </c>
      <c r="R264" s="44" t="str">
        <f t="shared" si="62"/>
        <v/>
      </c>
      <c r="AB264" s="9" t="str">
        <f t="shared" si="63"/>
        <v xml:space="preserve"> </v>
      </c>
      <c r="AC264" s="9" t="str">
        <f t="shared" si="64"/>
        <v xml:space="preserve"> </v>
      </c>
      <c r="AD264" s="9" t="str">
        <f t="shared" si="65"/>
        <v xml:space="preserve"> </v>
      </c>
      <c r="AE264" s="9" t="str">
        <f t="shared" si="66"/>
        <v xml:space="preserve"> </v>
      </c>
      <c r="AF264" s="9" t="str">
        <f t="shared" si="67"/>
        <v xml:space="preserve"> </v>
      </c>
      <c r="AG264" s="9" t="str">
        <f t="shared" si="68"/>
        <v xml:space="preserve"> </v>
      </c>
      <c r="AH264" s="9" t="str">
        <f t="shared" si="69"/>
        <v xml:space="preserve"> </v>
      </c>
      <c r="AI264" s="9" t="str">
        <f t="shared" si="70"/>
        <v xml:space="preserve"> </v>
      </c>
      <c r="AJ264" s="9" t="str">
        <f t="shared" si="71"/>
        <v xml:space="preserve"> </v>
      </c>
      <c r="AK264" s="9" t="str">
        <f t="shared" si="72"/>
        <v xml:space="preserve"> </v>
      </c>
      <c r="AL264" s="9" t="str">
        <f t="shared" si="73"/>
        <v xml:space="preserve"> </v>
      </c>
      <c r="AN264" s="44" t="str">
        <f t="shared" si="74"/>
        <v xml:space="preserve"> </v>
      </c>
      <c r="AO264" s="44" t="str">
        <f t="shared" si="75"/>
        <v xml:space="preserve"> </v>
      </c>
      <c r="AP264" s="44" t="str">
        <f t="shared" si="76"/>
        <v xml:space="preserve"> </v>
      </c>
      <c r="AQ264" s="44" t="str">
        <f t="shared" si="77"/>
        <v xml:space="preserve"> </v>
      </c>
      <c r="AR264" s="10" t="str">
        <f t="shared" si="78"/>
        <v xml:space="preserve"> </v>
      </c>
      <c r="AS264" s="44">
        <f t="shared" si="79"/>
        <v>0</v>
      </c>
    </row>
    <row r="265" spans="2:45">
      <c r="B265" s="1">
        <v>12</v>
      </c>
      <c r="C265" s="2">
        <f t="shared" si="80"/>
        <v>255</v>
      </c>
      <c r="K265" s="2" t="str">
        <f>Magnetic!X265</f>
        <v/>
      </c>
      <c r="L265" s="2" t="str">
        <f>IF(ISNA(VLOOKUP(K265,Lookup!$F$7:$G$38,2,0)),"",VLOOKUP(K265,Lookup!$F$7:$G$38,2,0))</f>
        <v/>
      </c>
      <c r="N265" s="2" t="str">
        <f>IF(ISNA(VLOOKUP(M265,Lookup!$B$7:$C$160,2,0)),"",VLOOKUP(M265,Lookup!$B$7:$C$160,2,0))</f>
        <v/>
      </c>
      <c r="O265" s="44" t="str">
        <f t="shared" si="61"/>
        <v/>
      </c>
      <c r="Q265" s="2" t="str">
        <f>IF(ISNA(VLOOKUP(P265,Lookup!$B$7:$C$160,2,0)),"",VLOOKUP(P265,Lookup!$B$7:$C$160,2,0))</f>
        <v/>
      </c>
      <c r="R265" s="44" t="str">
        <f t="shared" si="62"/>
        <v/>
      </c>
      <c r="AB265" s="9" t="str">
        <f t="shared" si="63"/>
        <v xml:space="preserve"> </v>
      </c>
      <c r="AC265" s="9" t="str">
        <f t="shared" si="64"/>
        <v xml:space="preserve"> </v>
      </c>
      <c r="AD265" s="9" t="str">
        <f t="shared" si="65"/>
        <v xml:space="preserve"> </v>
      </c>
      <c r="AE265" s="9" t="str">
        <f t="shared" si="66"/>
        <v xml:space="preserve"> </v>
      </c>
      <c r="AF265" s="9" t="str">
        <f t="shared" si="67"/>
        <v xml:space="preserve"> </v>
      </c>
      <c r="AG265" s="9" t="str">
        <f t="shared" si="68"/>
        <v xml:space="preserve"> </v>
      </c>
      <c r="AH265" s="9" t="str">
        <f t="shared" si="69"/>
        <v xml:space="preserve"> </v>
      </c>
      <c r="AI265" s="9" t="str">
        <f t="shared" si="70"/>
        <v xml:space="preserve"> </v>
      </c>
      <c r="AJ265" s="9" t="str">
        <f t="shared" si="71"/>
        <v xml:space="preserve"> </v>
      </c>
      <c r="AK265" s="9" t="str">
        <f t="shared" si="72"/>
        <v xml:space="preserve"> </v>
      </c>
      <c r="AL265" s="9" t="str">
        <f t="shared" si="73"/>
        <v xml:space="preserve"> </v>
      </c>
      <c r="AN265" s="44" t="str">
        <f t="shared" si="74"/>
        <v xml:space="preserve"> </v>
      </c>
      <c r="AO265" s="44" t="str">
        <f t="shared" si="75"/>
        <v xml:space="preserve"> </v>
      </c>
      <c r="AP265" s="44" t="str">
        <f t="shared" si="76"/>
        <v xml:space="preserve"> </v>
      </c>
      <c r="AQ265" s="44" t="str">
        <f t="shared" si="77"/>
        <v xml:space="preserve"> </v>
      </c>
      <c r="AR265" s="10" t="str">
        <f t="shared" si="78"/>
        <v xml:space="preserve"> </v>
      </c>
      <c r="AS265" s="44">
        <f t="shared" si="79"/>
        <v>0</v>
      </c>
    </row>
    <row r="266" spans="2:45">
      <c r="B266" s="1">
        <v>13</v>
      </c>
      <c r="C266" s="2">
        <f t="shared" si="80"/>
        <v>256</v>
      </c>
      <c r="K266" s="2" t="str">
        <f>Magnetic!X266</f>
        <v/>
      </c>
      <c r="L266" s="2" t="str">
        <f>IF(ISNA(VLOOKUP(K266,Lookup!$F$7:$G$38,2,0)),"",VLOOKUP(K266,Lookup!$F$7:$G$38,2,0))</f>
        <v/>
      </c>
      <c r="N266" s="2" t="str">
        <f>IF(ISNA(VLOOKUP(M266,Lookup!$B$7:$C$160,2,0)),"",VLOOKUP(M266,Lookup!$B$7:$C$160,2,0))</f>
        <v/>
      </c>
      <c r="O266" s="44" t="str">
        <f t="shared" si="61"/>
        <v/>
      </c>
      <c r="Q266" s="2" t="str">
        <f>IF(ISNA(VLOOKUP(P266,Lookup!$B$7:$C$160,2,0)),"",VLOOKUP(P266,Lookup!$B$7:$C$160,2,0))</f>
        <v/>
      </c>
      <c r="R266" s="44" t="str">
        <f t="shared" si="62"/>
        <v/>
      </c>
      <c r="AB266" s="9" t="str">
        <f t="shared" si="63"/>
        <v xml:space="preserve"> </v>
      </c>
      <c r="AC266" s="9" t="str">
        <f t="shared" si="64"/>
        <v xml:space="preserve"> </v>
      </c>
      <c r="AD266" s="9" t="str">
        <f t="shared" si="65"/>
        <v xml:space="preserve"> </v>
      </c>
      <c r="AE266" s="9" t="str">
        <f t="shared" si="66"/>
        <v xml:space="preserve"> </v>
      </c>
      <c r="AF266" s="9" t="str">
        <f t="shared" si="67"/>
        <v xml:space="preserve"> </v>
      </c>
      <c r="AG266" s="9" t="str">
        <f t="shared" si="68"/>
        <v xml:space="preserve"> </v>
      </c>
      <c r="AH266" s="9" t="str">
        <f t="shared" si="69"/>
        <v xml:space="preserve"> </v>
      </c>
      <c r="AI266" s="9" t="str">
        <f t="shared" si="70"/>
        <v xml:space="preserve"> </v>
      </c>
      <c r="AJ266" s="9" t="str">
        <f t="shared" si="71"/>
        <v xml:space="preserve"> </v>
      </c>
      <c r="AK266" s="9" t="str">
        <f t="shared" si="72"/>
        <v xml:space="preserve"> </v>
      </c>
      <c r="AL266" s="9" t="str">
        <f t="shared" si="73"/>
        <v xml:space="preserve"> </v>
      </c>
      <c r="AN266" s="44" t="str">
        <f t="shared" si="74"/>
        <v xml:space="preserve"> </v>
      </c>
      <c r="AO266" s="44" t="str">
        <f t="shared" si="75"/>
        <v xml:space="preserve"> </v>
      </c>
      <c r="AP266" s="44" t="str">
        <f t="shared" si="76"/>
        <v xml:space="preserve"> </v>
      </c>
      <c r="AQ266" s="44" t="str">
        <f t="shared" si="77"/>
        <v xml:space="preserve"> </v>
      </c>
      <c r="AR266" s="10" t="str">
        <f t="shared" si="78"/>
        <v xml:space="preserve"> </v>
      </c>
      <c r="AS266" s="44">
        <f t="shared" si="79"/>
        <v>0</v>
      </c>
    </row>
    <row r="267" spans="2:45">
      <c r="B267" s="1">
        <v>14</v>
      </c>
      <c r="C267" s="2">
        <f t="shared" si="80"/>
        <v>257</v>
      </c>
      <c r="K267" s="2" t="str">
        <f>Magnetic!X267</f>
        <v/>
      </c>
      <c r="L267" s="2" t="str">
        <f>IF(ISNA(VLOOKUP(K267,Lookup!$F$7:$G$38,2,0)),"",VLOOKUP(K267,Lookup!$F$7:$G$38,2,0))</f>
        <v/>
      </c>
      <c r="N267" s="2" t="str">
        <f>IF(ISNA(VLOOKUP(M267,Lookup!$B$7:$C$160,2,0)),"",VLOOKUP(M267,Lookup!$B$7:$C$160,2,0))</f>
        <v/>
      </c>
      <c r="O267" s="44" t="str">
        <f t="shared" si="61"/>
        <v/>
      </c>
      <c r="Q267" s="2" t="str">
        <f>IF(ISNA(VLOOKUP(P267,Lookup!$B$7:$C$160,2,0)),"",VLOOKUP(P267,Lookup!$B$7:$C$160,2,0))</f>
        <v/>
      </c>
      <c r="R267" s="44" t="str">
        <f t="shared" si="62"/>
        <v/>
      </c>
      <c r="AB267" s="9" t="str">
        <f t="shared" si="63"/>
        <v xml:space="preserve"> </v>
      </c>
      <c r="AC267" s="9" t="str">
        <f t="shared" si="64"/>
        <v xml:space="preserve"> </v>
      </c>
      <c r="AD267" s="9" t="str">
        <f t="shared" si="65"/>
        <v xml:space="preserve"> </v>
      </c>
      <c r="AE267" s="9" t="str">
        <f t="shared" si="66"/>
        <v xml:space="preserve"> </v>
      </c>
      <c r="AF267" s="9" t="str">
        <f t="shared" si="67"/>
        <v xml:space="preserve"> </v>
      </c>
      <c r="AG267" s="9" t="str">
        <f t="shared" si="68"/>
        <v xml:space="preserve"> </v>
      </c>
      <c r="AH267" s="9" t="str">
        <f t="shared" si="69"/>
        <v xml:space="preserve"> </v>
      </c>
      <c r="AI267" s="9" t="str">
        <f t="shared" si="70"/>
        <v xml:space="preserve"> </v>
      </c>
      <c r="AJ267" s="9" t="str">
        <f t="shared" si="71"/>
        <v xml:space="preserve"> </v>
      </c>
      <c r="AK267" s="9" t="str">
        <f t="shared" si="72"/>
        <v xml:space="preserve"> </v>
      </c>
      <c r="AL267" s="9" t="str">
        <f t="shared" si="73"/>
        <v xml:space="preserve"> </v>
      </c>
      <c r="AN267" s="44" t="str">
        <f t="shared" si="74"/>
        <v xml:space="preserve"> </v>
      </c>
      <c r="AO267" s="44" t="str">
        <f t="shared" si="75"/>
        <v xml:space="preserve"> </v>
      </c>
      <c r="AP267" s="44" t="str">
        <f t="shared" si="76"/>
        <v xml:space="preserve"> </v>
      </c>
      <c r="AQ267" s="44" t="str">
        <f t="shared" si="77"/>
        <v xml:space="preserve"> </v>
      </c>
      <c r="AR267" s="10" t="str">
        <f t="shared" si="78"/>
        <v xml:space="preserve"> </v>
      </c>
      <c r="AS267" s="44">
        <f t="shared" si="79"/>
        <v>0</v>
      </c>
    </row>
    <row r="268" spans="2:45">
      <c r="B268" s="1">
        <v>15</v>
      </c>
      <c r="C268" s="2">
        <f t="shared" si="80"/>
        <v>258</v>
      </c>
      <c r="K268" s="2" t="str">
        <f>Magnetic!X268</f>
        <v/>
      </c>
      <c r="L268" s="2" t="str">
        <f>IF(ISNA(VLOOKUP(K268,Lookup!$F$7:$G$38,2,0)),"",VLOOKUP(K268,Lookup!$F$7:$G$38,2,0))</f>
        <v/>
      </c>
      <c r="N268" s="2" t="str">
        <f>IF(ISNA(VLOOKUP(M268,Lookup!$B$7:$C$160,2,0)),"",VLOOKUP(M268,Lookup!$B$7:$C$160,2,0))</f>
        <v/>
      </c>
      <c r="O268" s="44" t="str">
        <f t="shared" ref="O268:O331" si="81">N268</f>
        <v/>
      </c>
      <c r="Q268" s="2" t="str">
        <f>IF(ISNA(VLOOKUP(P268,Lookup!$B$7:$C$160,2,0)),"",VLOOKUP(P268,Lookup!$B$7:$C$160,2,0))</f>
        <v/>
      </c>
      <c r="R268" s="44" t="str">
        <f t="shared" ref="R268:R331" si="82">Q268</f>
        <v/>
      </c>
      <c r="AB268" s="9" t="str">
        <f t="shared" ref="AB268:AB331" si="83">IF($Q268=0,1," ")</f>
        <v xml:space="preserve"> </v>
      </c>
      <c r="AC268" s="9" t="str">
        <f t="shared" ref="AC268:AC331" si="84">IF($Q268=2,1," ")</f>
        <v xml:space="preserve"> </v>
      </c>
      <c r="AD268" s="9" t="str">
        <f t="shared" ref="AD268:AD331" si="85">IF($Q268=4,1," ")</f>
        <v xml:space="preserve"> </v>
      </c>
      <c r="AE268" s="9" t="str">
        <f t="shared" ref="AE268:AE331" si="86">IF($Q268=5,1," ")</f>
        <v xml:space="preserve"> </v>
      </c>
      <c r="AF268" s="9" t="str">
        <f t="shared" ref="AF268:AF331" si="87">IF($Q268=6,1," ")</f>
        <v xml:space="preserve"> </v>
      </c>
      <c r="AG268" s="9" t="str">
        <f t="shared" ref="AG268:AG331" si="88">IF($Q268=7,1," ")</f>
        <v xml:space="preserve"> </v>
      </c>
      <c r="AH268" s="9" t="str">
        <f t="shared" ref="AH268:AH331" si="89">IF($Q268=8,1," ")</f>
        <v xml:space="preserve"> </v>
      </c>
      <c r="AI268" s="9" t="str">
        <f t="shared" ref="AI268:AI331" si="90">IF($Q268=9,1," ")</f>
        <v xml:space="preserve"> </v>
      </c>
      <c r="AJ268" s="9" t="str">
        <f t="shared" ref="AJ268:AJ331" si="91">IF($Q268=10,1," ")</f>
        <v xml:space="preserve"> </v>
      </c>
      <c r="AK268" s="9" t="str">
        <f t="shared" ref="AK268:AK331" si="92">IF($Q268=11,1," ")</f>
        <v xml:space="preserve"> </v>
      </c>
      <c r="AL268" s="9" t="str">
        <f t="shared" ref="AL268:AL331" si="93">IF($Q268=-99,1," ")</f>
        <v xml:space="preserve"> </v>
      </c>
      <c r="AN268" s="44" t="str">
        <f t="shared" ref="AN268:AN331" si="94">IF(L268="N",1," ")</f>
        <v xml:space="preserve"> </v>
      </c>
      <c r="AO268" s="44" t="str">
        <f t="shared" ref="AO268:AO331" si="95">IF(L268="E",1," ")</f>
        <v xml:space="preserve"> </v>
      </c>
      <c r="AP268" s="44" t="str">
        <f t="shared" ref="AP268:AP331" si="96">IF(L268="S",1," ")</f>
        <v xml:space="preserve"> </v>
      </c>
      <c r="AQ268" s="44" t="str">
        <f t="shared" ref="AQ268:AQ331" si="97">IF(L268="W",1," ")</f>
        <v xml:space="preserve"> </v>
      </c>
      <c r="AR268" s="10" t="str">
        <f t="shared" ref="AR268:AR331" si="98">IF($K268=-99,1," ")</f>
        <v xml:space="preserve"> </v>
      </c>
      <c r="AS268" s="44">
        <f t="shared" ref="AS268:AS331" si="99">SUM(AI268:AK268)</f>
        <v>0</v>
      </c>
    </row>
    <row r="269" spans="2:45">
      <c r="B269" s="1">
        <v>16</v>
      </c>
      <c r="C269" s="2">
        <f t="shared" ref="C269:C332" si="100">C268+1</f>
        <v>259</v>
      </c>
      <c r="K269" s="2" t="str">
        <f>Magnetic!X269</f>
        <v/>
      </c>
      <c r="L269" s="2" t="str">
        <f>IF(ISNA(VLOOKUP(K269,Lookup!$F$7:$G$38,2,0)),"",VLOOKUP(K269,Lookup!$F$7:$G$38,2,0))</f>
        <v/>
      </c>
      <c r="N269" s="2" t="str">
        <f>IF(ISNA(VLOOKUP(M269,Lookup!$B$7:$C$160,2,0)),"",VLOOKUP(M269,Lookup!$B$7:$C$160,2,0))</f>
        <v/>
      </c>
      <c r="O269" s="44" t="str">
        <f t="shared" si="81"/>
        <v/>
      </c>
      <c r="Q269" s="2" t="str">
        <f>IF(ISNA(VLOOKUP(P269,Lookup!$B$7:$C$160,2,0)),"",VLOOKUP(P269,Lookup!$B$7:$C$160,2,0))</f>
        <v/>
      </c>
      <c r="R269" s="44" t="str">
        <f t="shared" si="82"/>
        <v/>
      </c>
      <c r="AB269" s="9" t="str">
        <f t="shared" si="83"/>
        <v xml:space="preserve"> </v>
      </c>
      <c r="AC269" s="9" t="str">
        <f t="shared" si="84"/>
        <v xml:space="preserve"> </v>
      </c>
      <c r="AD269" s="9" t="str">
        <f t="shared" si="85"/>
        <v xml:space="preserve"> </v>
      </c>
      <c r="AE269" s="9" t="str">
        <f t="shared" si="86"/>
        <v xml:space="preserve"> </v>
      </c>
      <c r="AF269" s="9" t="str">
        <f t="shared" si="87"/>
        <v xml:space="preserve"> </v>
      </c>
      <c r="AG269" s="9" t="str">
        <f t="shared" si="88"/>
        <v xml:space="preserve"> </v>
      </c>
      <c r="AH269" s="9" t="str">
        <f t="shared" si="89"/>
        <v xml:space="preserve"> </v>
      </c>
      <c r="AI269" s="9" t="str">
        <f t="shared" si="90"/>
        <v xml:space="preserve"> </v>
      </c>
      <c r="AJ269" s="9" t="str">
        <f t="shared" si="91"/>
        <v xml:space="preserve"> </v>
      </c>
      <c r="AK269" s="9" t="str">
        <f t="shared" si="92"/>
        <v xml:space="preserve"> </v>
      </c>
      <c r="AL269" s="9" t="str">
        <f t="shared" si="93"/>
        <v xml:space="preserve"> </v>
      </c>
      <c r="AN269" s="44" t="str">
        <f t="shared" si="94"/>
        <v xml:space="preserve"> </v>
      </c>
      <c r="AO269" s="44" t="str">
        <f t="shared" si="95"/>
        <v xml:space="preserve"> </v>
      </c>
      <c r="AP269" s="44" t="str">
        <f t="shared" si="96"/>
        <v xml:space="preserve"> </v>
      </c>
      <c r="AQ269" s="44" t="str">
        <f t="shared" si="97"/>
        <v xml:space="preserve"> </v>
      </c>
      <c r="AR269" s="10" t="str">
        <f t="shared" si="98"/>
        <v xml:space="preserve"> </v>
      </c>
      <c r="AS269" s="44">
        <f t="shared" si="99"/>
        <v>0</v>
      </c>
    </row>
    <row r="270" spans="2:45">
      <c r="B270" s="1">
        <v>17</v>
      </c>
      <c r="C270" s="2">
        <f t="shared" si="100"/>
        <v>260</v>
      </c>
      <c r="K270" s="2" t="str">
        <f>Magnetic!X270</f>
        <v/>
      </c>
      <c r="L270" s="2" t="str">
        <f>IF(ISNA(VLOOKUP(K270,Lookup!$F$7:$G$38,2,0)),"",VLOOKUP(K270,Lookup!$F$7:$G$38,2,0))</f>
        <v/>
      </c>
      <c r="N270" s="2" t="str">
        <f>IF(ISNA(VLOOKUP(M270,Lookup!$B$7:$C$160,2,0)),"",VLOOKUP(M270,Lookup!$B$7:$C$160,2,0))</f>
        <v/>
      </c>
      <c r="O270" s="44" t="str">
        <f t="shared" si="81"/>
        <v/>
      </c>
      <c r="Q270" s="2" t="str">
        <f>IF(ISNA(VLOOKUP(P270,Lookup!$B$7:$C$160,2,0)),"",VLOOKUP(P270,Lookup!$B$7:$C$160,2,0))</f>
        <v/>
      </c>
      <c r="R270" s="44" t="str">
        <f t="shared" si="82"/>
        <v/>
      </c>
      <c r="AB270" s="9" t="str">
        <f t="shared" si="83"/>
        <v xml:space="preserve"> </v>
      </c>
      <c r="AC270" s="9" t="str">
        <f t="shared" si="84"/>
        <v xml:space="preserve"> </v>
      </c>
      <c r="AD270" s="9" t="str">
        <f t="shared" si="85"/>
        <v xml:space="preserve"> </v>
      </c>
      <c r="AE270" s="9" t="str">
        <f t="shared" si="86"/>
        <v xml:space="preserve"> </v>
      </c>
      <c r="AF270" s="9" t="str">
        <f t="shared" si="87"/>
        <v xml:space="preserve"> </v>
      </c>
      <c r="AG270" s="9" t="str">
        <f t="shared" si="88"/>
        <v xml:space="preserve"> </v>
      </c>
      <c r="AH270" s="9" t="str">
        <f t="shared" si="89"/>
        <v xml:space="preserve"> </v>
      </c>
      <c r="AI270" s="9" t="str">
        <f t="shared" si="90"/>
        <v xml:space="preserve"> </v>
      </c>
      <c r="AJ270" s="9" t="str">
        <f t="shared" si="91"/>
        <v xml:space="preserve"> </v>
      </c>
      <c r="AK270" s="9" t="str">
        <f t="shared" si="92"/>
        <v xml:space="preserve"> </v>
      </c>
      <c r="AL270" s="9" t="str">
        <f t="shared" si="93"/>
        <v xml:space="preserve"> </v>
      </c>
      <c r="AN270" s="44" t="str">
        <f t="shared" si="94"/>
        <v xml:space="preserve"> </v>
      </c>
      <c r="AO270" s="44" t="str">
        <f t="shared" si="95"/>
        <v xml:space="preserve"> </v>
      </c>
      <c r="AP270" s="44" t="str">
        <f t="shared" si="96"/>
        <v xml:space="preserve"> </v>
      </c>
      <c r="AQ270" s="44" t="str">
        <f t="shared" si="97"/>
        <v xml:space="preserve"> </v>
      </c>
      <c r="AR270" s="10" t="str">
        <f t="shared" si="98"/>
        <v xml:space="preserve"> </v>
      </c>
      <c r="AS270" s="44">
        <f t="shared" si="99"/>
        <v>0</v>
      </c>
    </row>
    <row r="271" spans="2:45">
      <c r="B271" s="1">
        <v>18</v>
      </c>
      <c r="C271" s="2">
        <f t="shared" si="100"/>
        <v>261</v>
      </c>
      <c r="K271" s="2" t="str">
        <f>Magnetic!X271</f>
        <v/>
      </c>
      <c r="L271" s="2" t="str">
        <f>IF(ISNA(VLOOKUP(K271,Lookup!$F$7:$G$38,2,0)),"",VLOOKUP(K271,Lookup!$F$7:$G$38,2,0))</f>
        <v/>
      </c>
      <c r="N271" s="2" t="str">
        <f>IF(ISNA(VLOOKUP(M271,Lookup!$B$7:$C$160,2,0)),"",VLOOKUP(M271,Lookup!$B$7:$C$160,2,0))</f>
        <v/>
      </c>
      <c r="O271" s="44" t="str">
        <f t="shared" si="81"/>
        <v/>
      </c>
      <c r="Q271" s="2" t="str">
        <f>IF(ISNA(VLOOKUP(P271,Lookup!$B$7:$C$160,2,0)),"",VLOOKUP(P271,Lookup!$B$7:$C$160,2,0))</f>
        <v/>
      </c>
      <c r="R271" s="44" t="str">
        <f t="shared" si="82"/>
        <v/>
      </c>
      <c r="AB271" s="9" t="str">
        <f t="shared" si="83"/>
        <v xml:space="preserve"> </v>
      </c>
      <c r="AC271" s="9" t="str">
        <f t="shared" si="84"/>
        <v xml:space="preserve"> </v>
      </c>
      <c r="AD271" s="9" t="str">
        <f t="shared" si="85"/>
        <v xml:space="preserve"> </v>
      </c>
      <c r="AE271" s="9" t="str">
        <f t="shared" si="86"/>
        <v xml:space="preserve"> </v>
      </c>
      <c r="AF271" s="9" t="str">
        <f t="shared" si="87"/>
        <v xml:space="preserve"> </v>
      </c>
      <c r="AG271" s="9" t="str">
        <f t="shared" si="88"/>
        <v xml:space="preserve"> </v>
      </c>
      <c r="AH271" s="9" t="str">
        <f t="shared" si="89"/>
        <v xml:space="preserve"> </v>
      </c>
      <c r="AI271" s="9" t="str">
        <f t="shared" si="90"/>
        <v xml:space="preserve"> </v>
      </c>
      <c r="AJ271" s="9" t="str">
        <f t="shared" si="91"/>
        <v xml:space="preserve"> </v>
      </c>
      <c r="AK271" s="9" t="str">
        <f t="shared" si="92"/>
        <v xml:space="preserve"> </v>
      </c>
      <c r="AL271" s="9" t="str">
        <f t="shared" si="93"/>
        <v xml:space="preserve"> </v>
      </c>
      <c r="AN271" s="44" t="str">
        <f t="shared" si="94"/>
        <v xml:space="preserve"> </v>
      </c>
      <c r="AO271" s="44" t="str">
        <f t="shared" si="95"/>
        <v xml:space="preserve"> </v>
      </c>
      <c r="AP271" s="44" t="str">
        <f t="shared" si="96"/>
        <v xml:space="preserve"> </v>
      </c>
      <c r="AQ271" s="44" t="str">
        <f t="shared" si="97"/>
        <v xml:space="preserve"> </v>
      </c>
      <c r="AR271" s="10" t="str">
        <f t="shared" si="98"/>
        <v xml:space="preserve"> </v>
      </c>
      <c r="AS271" s="44">
        <f t="shared" si="99"/>
        <v>0</v>
      </c>
    </row>
    <row r="272" spans="2:45">
      <c r="B272" s="1">
        <v>19</v>
      </c>
      <c r="C272" s="2">
        <f t="shared" si="100"/>
        <v>262</v>
      </c>
      <c r="K272" s="2" t="str">
        <f>Magnetic!X272</f>
        <v/>
      </c>
      <c r="L272" s="2" t="str">
        <f>IF(ISNA(VLOOKUP(K272,Lookup!$F$7:$G$38,2,0)),"",VLOOKUP(K272,Lookup!$F$7:$G$38,2,0))</f>
        <v/>
      </c>
      <c r="N272" s="2" t="str">
        <f>IF(ISNA(VLOOKUP(M272,Lookup!$B$7:$C$160,2,0)),"",VLOOKUP(M272,Lookup!$B$7:$C$160,2,0))</f>
        <v/>
      </c>
      <c r="O272" s="44" t="str">
        <f t="shared" si="81"/>
        <v/>
      </c>
      <c r="Q272" s="2" t="str">
        <f>IF(ISNA(VLOOKUP(P272,Lookup!$B$7:$C$160,2,0)),"",VLOOKUP(P272,Lookup!$B$7:$C$160,2,0))</f>
        <v/>
      </c>
      <c r="R272" s="44" t="str">
        <f t="shared" si="82"/>
        <v/>
      </c>
      <c r="AB272" s="9" t="str">
        <f t="shared" si="83"/>
        <v xml:space="preserve"> </v>
      </c>
      <c r="AC272" s="9" t="str">
        <f t="shared" si="84"/>
        <v xml:space="preserve"> </v>
      </c>
      <c r="AD272" s="9" t="str">
        <f t="shared" si="85"/>
        <v xml:space="preserve"> </v>
      </c>
      <c r="AE272" s="9" t="str">
        <f t="shared" si="86"/>
        <v xml:space="preserve"> </v>
      </c>
      <c r="AF272" s="9" t="str">
        <f t="shared" si="87"/>
        <v xml:space="preserve"> </v>
      </c>
      <c r="AG272" s="9" t="str">
        <f t="shared" si="88"/>
        <v xml:space="preserve"> </v>
      </c>
      <c r="AH272" s="9" t="str">
        <f t="shared" si="89"/>
        <v xml:space="preserve"> </v>
      </c>
      <c r="AI272" s="9" t="str">
        <f t="shared" si="90"/>
        <v xml:space="preserve"> </v>
      </c>
      <c r="AJ272" s="9" t="str">
        <f t="shared" si="91"/>
        <v xml:space="preserve"> </v>
      </c>
      <c r="AK272" s="9" t="str">
        <f t="shared" si="92"/>
        <v xml:space="preserve"> </v>
      </c>
      <c r="AL272" s="9" t="str">
        <f t="shared" si="93"/>
        <v xml:space="preserve"> </v>
      </c>
      <c r="AN272" s="44" t="str">
        <f t="shared" si="94"/>
        <v xml:space="preserve"> </v>
      </c>
      <c r="AO272" s="44" t="str">
        <f t="shared" si="95"/>
        <v xml:space="preserve"> </v>
      </c>
      <c r="AP272" s="44" t="str">
        <f t="shared" si="96"/>
        <v xml:space="preserve"> </v>
      </c>
      <c r="AQ272" s="44" t="str">
        <f t="shared" si="97"/>
        <v xml:space="preserve"> </v>
      </c>
      <c r="AR272" s="10" t="str">
        <f t="shared" si="98"/>
        <v xml:space="preserve"> </v>
      </c>
      <c r="AS272" s="44">
        <f t="shared" si="99"/>
        <v>0</v>
      </c>
    </row>
    <row r="273" spans="2:49">
      <c r="B273" s="1">
        <v>20</v>
      </c>
      <c r="C273" s="2">
        <f t="shared" si="100"/>
        <v>263</v>
      </c>
      <c r="D273" s="6">
        <v>52</v>
      </c>
      <c r="E273" s="6">
        <v>43</v>
      </c>
      <c r="F273" s="6">
        <v>80</v>
      </c>
      <c r="G273" s="6">
        <v>19</v>
      </c>
      <c r="H273" s="1" t="s">
        <v>42</v>
      </c>
      <c r="I273" s="1" t="s">
        <v>156</v>
      </c>
      <c r="J273" s="6" t="s">
        <v>198</v>
      </c>
      <c r="K273" s="2" t="str">
        <f>Magnetic!X273</f>
        <v>Calm</v>
      </c>
      <c r="L273" s="2" t="str">
        <f>IF(ISNA(VLOOKUP(K273,Lookup!$F$7:$G$38,2,0)),"",VLOOKUP(K273,Lookup!$F$7:$G$38,2,0))</f>
        <v/>
      </c>
      <c r="M273" s="1" t="s">
        <v>198</v>
      </c>
      <c r="N273" s="2">
        <f>IF(ISNA(VLOOKUP(M273,Lookup!$B$7:$C$160,2,0)),"",VLOOKUP(M273,Lookup!$B$7:$C$160,2,0))</f>
        <v>0</v>
      </c>
      <c r="O273" s="44">
        <f t="shared" si="81"/>
        <v>0</v>
      </c>
      <c r="P273" s="6" t="s">
        <v>130</v>
      </c>
      <c r="Q273" s="2">
        <f>IF(ISNA(VLOOKUP(P273,Lookup!$B$7:$C$160,2,0)),"",VLOOKUP(P273,Lookup!$B$7:$C$160,2,0))</f>
        <v>4</v>
      </c>
      <c r="R273" s="44">
        <f t="shared" si="82"/>
        <v>4</v>
      </c>
      <c r="S273" s="1" t="s">
        <v>146</v>
      </c>
      <c r="T273" s="6">
        <v>-99</v>
      </c>
      <c r="U273" s="6">
        <v>1</v>
      </c>
      <c r="Y273" s="6"/>
      <c r="Z273" s="45" t="s">
        <v>426</v>
      </c>
      <c r="AB273" s="9" t="str">
        <f t="shared" si="83"/>
        <v xml:space="preserve"> </v>
      </c>
      <c r="AC273" s="9" t="str">
        <f t="shared" si="84"/>
        <v xml:space="preserve"> </v>
      </c>
      <c r="AD273" s="9">
        <f t="shared" si="85"/>
        <v>1</v>
      </c>
      <c r="AE273" s="9" t="str">
        <f t="shared" si="86"/>
        <v xml:space="preserve"> </v>
      </c>
      <c r="AF273" s="9" t="str">
        <f t="shared" si="87"/>
        <v xml:space="preserve"> </v>
      </c>
      <c r="AG273" s="9" t="str">
        <f t="shared" si="88"/>
        <v xml:space="preserve"> </v>
      </c>
      <c r="AH273" s="9" t="str">
        <f t="shared" si="89"/>
        <v xml:space="preserve"> </v>
      </c>
      <c r="AI273" s="9" t="str">
        <f t="shared" si="90"/>
        <v xml:space="preserve"> </v>
      </c>
      <c r="AJ273" s="9" t="str">
        <f t="shared" si="91"/>
        <v xml:space="preserve"> </v>
      </c>
      <c r="AK273" s="9" t="str">
        <f t="shared" si="92"/>
        <v xml:space="preserve"> </v>
      </c>
      <c r="AL273" s="9" t="str">
        <f t="shared" si="93"/>
        <v xml:space="preserve"> </v>
      </c>
      <c r="AN273" s="44" t="str">
        <f t="shared" si="94"/>
        <v xml:space="preserve"> </v>
      </c>
      <c r="AO273" s="44" t="str">
        <f t="shared" si="95"/>
        <v xml:space="preserve"> </v>
      </c>
      <c r="AP273" s="44" t="str">
        <f t="shared" si="96"/>
        <v xml:space="preserve"> </v>
      </c>
      <c r="AQ273" s="44" t="str">
        <f t="shared" si="97"/>
        <v xml:space="preserve"> </v>
      </c>
      <c r="AR273" s="10" t="str">
        <f t="shared" si="98"/>
        <v xml:space="preserve"> </v>
      </c>
      <c r="AS273" s="44">
        <f t="shared" si="99"/>
        <v>0</v>
      </c>
    </row>
    <row r="274" spans="2:49" ht="28">
      <c r="B274" s="1">
        <v>21</v>
      </c>
      <c r="C274" s="2">
        <f t="shared" si="100"/>
        <v>264</v>
      </c>
      <c r="D274" s="6">
        <v>53</v>
      </c>
      <c r="E274" s="6">
        <v>1</v>
      </c>
      <c r="F274" s="6">
        <v>80</v>
      </c>
      <c r="G274" s="6">
        <v>44</v>
      </c>
      <c r="H274" s="1" t="s">
        <v>42</v>
      </c>
      <c r="I274" s="1" t="s">
        <v>156</v>
      </c>
      <c r="J274" s="6" t="s">
        <v>39</v>
      </c>
      <c r="K274" s="2" t="str">
        <f>Magnetic!X274</f>
        <v>NbE</v>
      </c>
      <c r="L274" s="2" t="str">
        <f>IF(ISNA(VLOOKUP(K274,Lookup!$F$7:$G$38,2,0)),"",VLOOKUP(K274,Lookup!$F$7:$G$38,2,0))</f>
        <v>N</v>
      </c>
      <c r="M274" s="1" t="s">
        <v>183</v>
      </c>
      <c r="N274" s="2">
        <f>IF(ISNA(VLOOKUP(M274,Lookup!$B$7:$C$160,2,0)),"",VLOOKUP(M274,Lookup!$B$7:$C$160,2,0))</f>
        <v>5</v>
      </c>
      <c r="O274" s="44">
        <f t="shared" si="81"/>
        <v>5</v>
      </c>
      <c r="P274" s="6" t="s">
        <v>183</v>
      </c>
      <c r="Q274" s="2">
        <f>IF(ISNA(VLOOKUP(P274,Lookup!$B$7:$C$160,2,0)),"",VLOOKUP(P274,Lookup!$B$7:$C$160,2,0))</f>
        <v>5</v>
      </c>
      <c r="R274" s="44">
        <f t="shared" si="82"/>
        <v>5</v>
      </c>
      <c r="S274" s="1" t="s">
        <v>208</v>
      </c>
      <c r="T274" s="6">
        <v>-99</v>
      </c>
      <c r="U274" s="6">
        <v>1</v>
      </c>
      <c r="V274" s="1">
        <v>1</v>
      </c>
      <c r="Y274" s="6"/>
      <c r="Z274" s="45" t="s">
        <v>426</v>
      </c>
      <c r="AB274" s="9" t="str">
        <f t="shared" si="83"/>
        <v xml:space="preserve"> </v>
      </c>
      <c r="AC274" s="9" t="str">
        <f t="shared" si="84"/>
        <v xml:space="preserve"> </v>
      </c>
      <c r="AD274" s="9" t="str">
        <f t="shared" si="85"/>
        <v xml:space="preserve"> </v>
      </c>
      <c r="AE274" s="9">
        <f t="shared" si="86"/>
        <v>1</v>
      </c>
      <c r="AF274" s="9" t="str">
        <f t="shared" si="87"/>
        <v xml:space="preserve"> </v>
      </c>
      <c r="AG274" s="9" t="str">
        <f t="shared" si="88"/>
        <v xml:space="preserve"> </v>
      </c>
      <c r="AH274" s="9" t="str">
        <f t="shared" si="89"/>
        <v xml:space="preserve"> </v>
      </c>
      <c r="AI274" s="9" t="str">
        <f t="shared" si="90"/>
        <v xml:space="preserve"> </v>
      </c>
      <c r="AJ274" s="9" t="str">
        <f t="shared" si="91"/>
        <v xml:space="preserve"> </v>
      </c>
      <c r="AK274" s="9" t="str">
        <f t="shared" si="92"/>
        <v xml:space="preserve"> </v>
      </c>
      <c r="AL274" s="9" t="str">
        <f t="shared" si="93"/>
        <v xml:space="preserve"> </v>
      </c>
      <c r="AN274" s="44">
        <f t="shared" si="94"/>
        <v>1</v>
      </c>
      <c r="AO274" s="44" t="str">
        <f t="shared" si="95"/>
        <v xml:space="preserve"> </v>
      </c>
      <c r="AP274" s="44" t="str">
        <f t="shared" si="96"/>
        <v xml:space="preserve"> </v>
      </c>
      <c r="AQ274" s="44" t="str">
        <f t="shared" si="97"/>
        <v xml:space="preserve"> </v>
      </c>
      <c r="AR274" s="10" t="str">
        <f t="shared" si="98"/>
        <v xml:space="preserve"> </v>
      </c>
      <c r="AS274" s="44">
        <f t="shared" si="99"/>
        <v>0</v>
      </c>
    </row>
    <row r="275" spans="2:49" ht="28">
      <c r="B275" s="1">
        <v>22</v>
      </c>
      <c r="C275" s="2">
        <f t="shared" si="100"/>
        <v>265</v>
      </c>
      <c r="D275" s="6">
        <v>53</v>
      </c>
      <c r="E275" s="6">
        <v>26</v>
      </c>
      <c r="F275" s="6">
        <v>-99</v>
      </c>
      <c r="G275" s="6">
        <v>-99</v>
      </c>
      <c r="J275" s="6" t="s">
        <v>39</v>
      </c>
      <c r="K275" s="2" t="str">
        <f>Magnetic!X275</f>
        <v>NbE</v>
      </c>
      <c r="L275" s="2" t="str">
        <f>IF(ISNA(VLOOKUP(K275,Lookup!$F$7:$G$38,2,0)),"",VLOOKUP(K275,Lookup!$F$7:$G$38,2,0))</f>
        <v>N</v>
      </c>
      <c r="M275" s="1" t="s">
        <v>163</v>
      </c>
      <c r="N275" s="2">
        <f>IF(ISNA(VLOOKUP(M275,Lookup!$B$7:$C$160,2,0)),"",VLOOKUP(M275,Lookup!$B$7:$C$160,2,0))</f>
        <v>5</v>
      </c>
      <c r="O275" s="44">
        <f t="shared" si="81"/>
        <v>5</v>
      </c>
      <c r="P275" s="6" t="s">
        <v>183</v>
      </c>
      <c r="Q275" s="2">
        <f>IF(ISNA(VLOOKUP(P275,Lookup!$B$7:$C$160,2,0)),"",VLOOKUP(P275,Lookup!$B$7:$C$160,2,0))</f>
        <v>5</v>
      </c>
      <c r="R275" s="44">
        <f t="shared" si="82"/>
        <v>5</v>
      </c>
      <c r="S275" s="1" t="s">
        <v>167</v>
      </c>
      <c r="T275" s="6">
        <v>-99</v>
      </c>
      <c r="U275" s="6"/>
      <c r="Z275" s="45" t="s">
        <v>426</v>
      </c>
      <c r="AB275" s="9" t="str">
        <f t="shared" si="83"/>
        <v xml:space="preserve"> </v>
      </c>
      <c r="AC275" s="9" t="str">
        <f t="shared" si="84"/>
        <v xml:space="preserve"> </v>
      </c>
      <c r="AD275" s="9" t="str">
        <f t="shared" si="85"/>
        <v xml:space="preserve"> </v>
      </c>
      <c r="AE275" s="9">
        <f t="shared" si="86"/>
        <v>1</v>
      </c>
      <c r="AF275" s="9" t="str">
        <f t="shared" si="87"/>
        <v xml:space="preserve"> </v>
      </c>
      <c r="AG275" s="9" t="str">
        <f t="shared" si="88"/>
        <v xml:space="preserve"> </v>
      </c>
      <c r="AH275" s="9" t="str">
        <f t="shared" si="89"/>
        <v xml:space="preserve"> </v>
      </c>
      <c r="AI275" s="9" t="str">
        <f t="shared" si="90"/>
        <v xml:space="preserve"> </v>
      </c>
      <c r="AJ275" s="9" t="str">
        <f t="shared" si="91"/>
        <v xml:space="preserve"> </v>
      </c>
      <c r="AK275" s="9" t="str">
        <f t="shared" si="92"/>
        <v xml:space="preserve"> </v>
      </c>
      <c r="AL275" s="9" t="str">
        <f t="shared" si="93"/>
        <v xml:space="preserve"> </v>
      </c>
      <c r="AN275" s="44">
        <f t="shared" si="94"/>
        <v>1</v>
      </c>
      <c r="AO275" s="44" t="str">
        <f t="shared" si="95"/>
        <v xml:space="preserve"> </v>
      </c>
      <c r="AP275" s="44" t="str">
        <f t="shared" si="96"/>
        <v xml:space="preserve"> </v>
      </c>
      <c r="AQ275" s="44" t="str">
        <f t="shared" si="97"/>
        <v xml:space="preserve"> </v>
      </c>
      <c r="AR275" s="10" t="str">
        <f t="shared" si="98"/>
        <v xml:space="preserve"> </v>
      </c>
      <c r="AS275" s="44">
        <f t="shared" si="99"/>
        <v>0</v>
      </c>
    </row>
    <row r="276" spans="2:49" ht="28">
      <c r="B276" s="1">
        <v>23</v>
      </c>
      <c r="C276" s="2">
        <f t="shared" si="100"/>
        <v>266</v>
      </c>
      <c r="D276" s="6">
        <v>-99</v>
      </c>
      <c r="E276" s="6">
        <v>-99</v>
      </c>
      <c r="F276" s="6">
        <v>-99</v>
      </c>
      <c r="G276" s="6">
        <v>-99</v>
      </c>
      <c r="J276" s="6" t="s">
        <v>165</v>
      </c>
      <c r="K276" s="2" t="str">
        <f>Magnetic!X276</f>
        <v>NE</v>
      </c>
      <c r="L276" s="2" t="str">
        <f>IF(ISNA(VLOOKUP(K276,Lookup!$F$7:$G$38,2,0)),"",VLOOKUP(K276,Lookup!$F$7:$G$38,2,0))</f>
        <v>N</v>
      </c>
      <c r="M276" s="1" t="s">
        <v>159</v>
      </c>
      <c r="N276" s="2">
        <f>IF(ISNA(VLOOKUP(M276,Lookup!$B$7:$C$160,2,0)),"",VLOOKUP(M276,Lookup!$B$7:$C$160,2,0))</f>
        <v>2</v>
      </c>
      <c r="O276" s="44">
        <f t="shared" si="81"/>
        <v>2</v>
      </c>
      <c r="P276" s="6" t="s">
        <v>183</v>
      </c>
      <c r="Q276" s="2">
        <f>IF(ISNA(VLOOKUP(P276,Lookup!$B$7:$C$160,2,0)),"",VLOOKUP(P276,Lookup!$B$7:$C$160,2,0))</f>
        <v>5</v>
      </c>
      <c r="R276" s="44">
        <f t="shared" si="82"/>
        <v>5</v>
      </c>
      <c r="S276" s="1" t="s">
        <v>146</v>
      </c>
      <c r="T276" s="6">
        <v>-99</v>
      </c>
      <c r="U276" s="6">
        <v>1</v>
      </c>
      <c r="Y276" s="6"/>
      <c r="Z276" s="45" t="s">
        <v>426</v>
      </c>
      <c r="AB276" s="9" t="str">
        <f t="shared" si="83"/>
        <v xml:space="preserve"> </v>
      </c>
      <c r="AC276" s="9" t="str">
        <f t="shared" si="84"/>
        <v xml:space="preserve"> </v>
      </c>
      <c r="AD276" s="9" t="str">
        <f t="shared" si="85"/>
        <v xml:space="preserve"> </v>
      </c>
      <c r="AE276" s="9">
        <f t="shared" si="86"/>
        <v>1</v>
      </c>
      <c r="AF276" s="9" t="str">
        <f t="shared" si="87"/>
        <v xml:space="preserve"> </v>
      </c>
      <c r="AG276" s="9" t="str">
        <f t="shared" si="88"/>
        <v xml:space="preserve"> </v>
      </c>
      <c r="AH276" s="9" t="str">
        <f t="shared" si="89"/>
        <v xml:space="preserve"> </v>
      </c>
      <c r="AI276" s="9" t="str">
        <f t="shared" si="90"/>
        <v xml:space="preserve"> </v>
      </c>
      <c r="AJ276" s="9" t="str">
        <f t="shared" si="91"/>
        <v xml:space="preserve"> </v>
      </c>
      <c r="AK276" s="9" t="str">
        <f t="shared" si="92"/>
        <v xml:space="preserve"> </v>
      </c>
      <c r="AL276" s="9" t="str">
        <f t="shared" si="93"/>
        <v xml:space="preserve"> </v>
      </c>
      <c r="AN276" s="44">
        <f t="shared" si="94"/>
        <v>1</v>
      </c>
      <c r="AO276" s="44" t="str">
        <f t="shared" si="95"/>
        <v xml:space="preserve"> </v>
      </c>
      <c r="AP276" s="44" t="str">
        <f t="shared" si="96"/>
        <v xml:space="preserve"> </v>
      </c>
      <c r="AQ276" s="44" t="str">
        <f t="shared" si="97"/>
        <v xml:space="preserve"> </v>
      </c>
      <c r="AR276" s="10" t="str">
        <f t="shared" si="98"/>
        <v xml:space="preserve"> </v>
      </c>
      <c r="AS276" s="44">
        <f t="shared" si="99"/>
        <v>0</v>
      </c>
    </row>
    <row r="277" spans="2:49" ht="28">
      <c r="B277" s="1">
        <v>24</v>
      </c>
      <c r="C277" s="2">
        <f t="shared" si="100"/>
        <v>267</v>
      </c>
      <c r="D277" s="6">
        <v>54</v>
      </c>
      <c r="E277" s="6">
        <v>43</v>
      </c>
      <c r="F277" s="6">
        <v>82</v>
      </c>
      <c r="G277" s="6">
        <v>7</v>
      </c>
      <c r="H277" s="1" t="s">
        <v>42</v>
      </c>
      <c r="I277" s="1" t="s">
        <v>156</v>
      </c>
      <c r="J277" s="6" t="s">
        <v>213</v>
      </c>
      <c r="K277" s="2" t="str">
        <f>Magnetic!X277</f>
        <v>NEbN</v>
      </c>
      <c r="L277" s="2" t="str">
        <f>IF(ISNA(VLOOKUP(K277,Lookup!$F$7:$G$38,2,0)),"",VLOOKUP(K277,Lookup!$F$7:$G$38,2,0))</f>
        <v>N</v>
      </c>
      <c r="M277" s="1" t="s">
        <v>166</v>
      </c>
      <c r="N277" s="2">
        <f>IF(ISNA(VLOOKUP(M277,Lookup!$B$7:$C$160,2,0)),"",VLOOKUP(M277,Lookup!$B$7:$C$160,2,0))</f>
        <v>6</v>
      </c>
      <c r="O277" s="44">
        <f t="shared" si="81"/>
        <v>6</v>
      </c>
      <c r="P277" s="6" t="s">
        <v>166</v>
      </c>
      <c r="Q277" s="2">
        <f>IF(ISNA(VLOOKUP(P277,Lookup!$B$7:$C$160,2,0)),"",VLOOKUP(P277,Lookup!$B$7:$C$160,2,0))</f>
        <v>6</v>
      </c>
      <c r="R277" s="44">
        <f t="shared" si="82"/>
        <v>6</v>
      </c>
      <c r="S277" s="1" t="s">
        <v>172</v>
      </c>
      <c r="T277" s="6">
        <v>-99</v>
      </c>
      <c r="U277" s="6">
        <v>1</v>
      </c>
      <c r="V277" s="1">
        <v>1</v>
      </c>
      <c r="Z277" s="45" t="s">
        <v>426</v>
      </c>
      <c r="AB277" s="9" t="str">
        <f t="shared" si="83"/>
        <v xml:space="preserve"> </v>
      </c>
      <c r="AC277" s="9" t="str">
        <f t="shared" si="84"/>
        <v xml:space="preserve"> </v>
      </c>
      <c r="AD277" s="9" t="str">
        <f t="shared" si="85"/>
        <v xml:space="preserve"> </v>
      </c>
      <c r="AE277" s="9" t="str">
        <f t="shared" si="86"/>
        <v xml:space="preserve"> </v>
      </c>
      <c r="AF277" s="9">
        <f t="shared" si="87"/>
        <v>1</v>
      </c>
      <c r="AG277" s="9" t="str">
        <f t="shared" si="88"/>
        <v xml:space="preserve"> </v>
      </c>
      <c r="AH277" s="9" t="str">
        <f t="shared" si="89"/>
        <v xml:space="preserve"> </v>
      </c>
      <c r="AI277" s="9" t="str">
        <f t="shared" si="90"/>
        <v xml:space="preserve"> </v>
      </c>
      <c r="AJ277" s="9" t="str">
        <f t="shared" si="91"/>
        <v xml:space="preserve"> </v>
      </c>
      <c r="AK277" s="9" t="str">
        <f t="shared" si="92"/>
        <v xml:space="preserve"> </v>
      </c>
      <c r="AL277" s="9" t="str">
        <f t="shared" si="93"/>
        <v xml:space="preserve"> </v>
      </c>
      <c r="AN277" s="44">
        <f t="shared" si="94"/>
        <v>1</v>
      </c>
      <c r="AO277" s="44" t="str">
        <f t="shared" si="95"/>
        <v xml:space="preserve"> </v>
      </c>
      <c r="AP277" s="44" t="str">
        <f t="shared" si="96"/>
        <v xml:space="preserve"> </v>
      </c>
      <c r="AQ277" s="44" t="str">
        <f t="shared" si="97"/>
        <v xml:space="preserve"> </v>
      </c>
      <c r="AR277" s="10" t="str">
        <f t="shared" si="98"/>
        <v xml:space="preserve"> </v>
      </c>
      <c r="AS277" s="44">
        <f t="shared" si="99"/>
        <v>0</v>
      </c>
    </row>
    <row r="278" spans="2:49" ht="28">
      <c r="B278" s="1">
        <v>25</v>
      </c>
      <c r="C278" s="2">
        <f t="shared" si="100"/>
        <v>268</v>
      </c>
      <c r="D278" s="6">
        <v>54</v>
      </c>
      <c r="E278" s="6">
        <v>36</v>
      </c>
      <c r="F278" s="6">
        <v>81</v>
      </c>
      <c r="G278" s="6">
        <v>39</v>
      </c>
      <c r="H278" s="1" t="s">
        <v>42</v>
      </c>
      <c r="I278" s="1" t="s">
        <v>156</v>
      </c>
      <c r="J278" s="6" t="s">
        <v>144</v>
      </c>
      <c r="K278" s="2" t="str">
        <f>Magnetic!X278</f>
        <v>WbS</v>
      </c>
      <c r="L278" s="2" t="str">
        <f>IF(ISNA(VLOOKUP(K278,Lookup!$F$7:$G$38,2,0)),"",VLOOKUP(K278,Lookup!$F$7:$G$38,2,0))</f>
        <v>W</v>
      </c>
      <c r="M278" s="1" t="s">
        <v>224</v>
      </c>
      <c r="N278" s="2" t="str">
        <f>IF(ISNA(VLOOKUP(M278,Lookup!$B$7:$C$160,2,0)),"",VLOOKUP(M278,Lookup!$B$7:$C$160,2,0))</f>
        <v/>
      </c>
      <c r="O278" s="44" t="str">
        <f t="shared" si="81"/>
        <v/>
      </c>
      <c r="P278" s="6" t="s">
        <v>132</v>
      </c>
      <c r="Q278" s="2">
        <f>IF(ISNA(VLOOKUP(P278,Lookup!$B$7:$C$160,2,0)),"",VLOOKUP(P278,Lookup!$B$7:$C$160,2,0))</f>
        <v>5</v>
      </c>
      <c r="R278" s="44">
        <f t="shared" si="82"/>
        <v>5</v>
      </c>
      <c r="S278" s="1" t="s">
        <v>147</v>
      </c>
      <c r="T278" s="6">
        <v>-99</v>
      </c>
      <c r="U278" s="6"/>
      <c r="V278" s="1">
        <v>1</v>
      </c>
      <c r="X278" s="1" t="s">
        <v>225</v>
      </c>
      <c r="Y278" s="6"/>
      <c r="Z278" s="45" t="s">
        <v>426</v>
      </c>
      <c r="AB278" s="9" t="str">
        <f t="shared" si="83"/>
        <v xml:space="preserve"> </v>
      </c>
      <c r="AC278" s="9" t="str">
        <f t="shared" si="84"/>
        <v xml:space="preserve"> </v>
      </c>
      <c r="AD278" s="9" t="str">
        <f t="shared" si="85"/>
        <v xml:space="preserve"> </v>
      </c>
      <c r="AE278" s="9">
        <f t="shared" si="86"/>
        <v>1</v>
      </c>
      <c r="AF278" s="9" t="str">
        <f t="shared" si="87"/>
        <v xml:space="preserve"> </v>
      </c>
      <c r="AG278" s="9" t="str">
        <f t="shared" si="88"/>
        <v xml:space="preserve"> </v>
      </c>
      <c r="AH278" s="9" t="str">
        <f t="shared" si="89"/>
        <v xml:space="preserve"> </v>
      </c>
      <c r="AI278" s="9" t="str">
        <f t="shared" si="90"/>
        <v xml:space="preserve"> </v>
      </c>
      <c r="AJ278" s="9" t="str">
        <f t="shared" si="91"/>
        <v xml:space="preserve"> </v>
      </c>
      <c r="AK278" s="9" t="str">
        <f t="shared" si="92"/>
        <v xml:space="preserve"> </v>
      </c>
      <c r="AL278" s="9" t="str">
        <f t="shared" si="93"/>
        <v xml:space="preserve"> </v>
      </c>
      <c r="AN278" s="44" t="str">
        <f t="shared" si="94"/>
        <v xml:space="preserve"> </v>
      </c>
      <c r="AO278" s="44" t="str">
        <f t="shared" si="95"/>
        <v xml:space="preserve"> </v>
      </c>
      <c r="AP278" s="44" t="str">
        <f t="shared" si="96"/>
        <v xml:space="preserve"> </v>
      </c>
      <c r="AQ278" s="44">
        <f t="shared" si="97"/>
        <v>1</v>
      </c>
      <c r="AR278" s="10" t="str">
        <f t="shared" si="98"/>
        <v xml:space="preserve"> </v>
      </c>
      <c r="AS278" s="44">
        <f t="shared" si="99"/>
        <v>0</v>
      </c>
    </row>
    <row r="279" spans="2:49" ht="28">
      <c r="B279" s="1">
        <v>26</v>
      </c>
      <c r="C279" s="2">
        <f t="shared" si="100"/>
        <v>269</v>
      </c>
      <c r="D279" s="6">
        <v>57</v>
      </c>
      <c r="E279" s="6">
        <v>49</v>
      </c>
      <c r="F279" s="6">
        <v>83</v>
      </c>
      <c r="G279" s="6">
        <v>32</v>
      </c>
      <c r="H279" s="1" t="s">
        <v>42</v>
      </c>
      <c r="I279" s="1" t="s">
        <v>156</v>
      </c>
      <c r="J279" s="6" t="s">
        <v>42</v>
      </c>
      <c r="K279" s="2" t="str">
        <f>Magnetic!X279</f>
        <v>WbN</v>
      </c>
      <c r="L279" s="2" t="str">
        <f>IF(ISNA(VLOOKUP(K279,Lookup!$F$7:$G$38,2,0)),"",VLOOKUP(K279,Lookup!$F$7:$G$38,2,0))</f>
        <v>W</v>
      </c>
      <c r="M279" s="1" t="s">
        <v>130</v>
      </c>
      <c r="N279" s="2">
        <f>IF(ISNA(VLOOKUP(M279,Lookup!$B$7:$C$160,2,0)),"",VLOOKUP(M279,Lookup!$B$7:$C$160,2,0))</f>
        <v>4</v>
      </c>
      <c r="O279" s="44">
        <f t="shared" si="81"/>
        <v>4</v>
      </c>
      <c r="P279" s="6" t="s">
        <v>166</v>
      </c>
      <c r="Q279" s="2">
        <f>IF(ISNA(VLOOKUP(P279,Lookup!$B$7:$C$160,2,0)),"",VLOOKUP(P279,Lookup!$B$7:$C$160,2,0))</f>
        <v>6</v>
      </c>
      <c r="R279" s="44">
        <f t="shared" si="82"/>
        <v>6</v>
      </c>
      <c r="S279" s="1" t="s">
        <v>147</v>
      </c>
      <c r="T279" s="6">
        <v>-99</v>
      </c>
      <c r="U279" s="6"/>
      <c r="Z279" s="45" t="s">
        <v>426</v>
      </c>
      <c r="AB279" s="9" t="str">
        <f t="shared" si="83"/>
        <v xml:space="preserve"> </v>
      </c>
      <c r="AC279" s="9" t="str">
        <f t="shared" si="84"/>
        <v xml:space="preserve"> </v>
      </c>
      <c r="AD279" s="9" t="str">
        <f t="shared" si="85"/>
        <v xml:space="preserve"> </v>
      </c>
      <c r="AE279" s="9" t="str">
        <f t="shared" si="86"/>
        <v xml:space="preserve"> </v>
      </c>
      <c r="AF279" s="9">
        <f t="shared" si="87"/>
        <v>1</v>
      </c>
      <c r="AG279" s="9" t="str">
        <f t="shared" si="88"/>
        <v xml:space="preserve"> </v>
      </c>
      <c r="AH279" s="9" t="str">
        <f t="shared" si="89"/>
        <v xml:space="preserve"> </v>
      </c>
      <c r="AI279" s="9" t="str">
        <f t="shared" si="90"/>
        <v xml:space="preserve"> </v>
      </c>
      <c r="AJ279" s="9" t="str">
        <f t="shared" si="91"/>
        <v xml:space="preserve"> </v>
      </c>
      <c r="AK279" s="9" t="str">
        <f t="shared" si="92"/>
        <v xml:space="preserve"> </v>
      </c>
      <c r="AL279" s="9" t="str">
        <f t="shared" si="93"/>
        <v xml:space="preserve"> </v>
      </c>
      <c r="AN279" s="44" t="str">
        <f t="shared" si="94"/>
        <v xml:space="preserve"> </v>
      </c>
      <c r="AO279" s="44" t="str">
        <f t="shared" si="95"/>
        <v xml:space="preserve"> </v>
      </c>
      <c r="AP279" s="44" t="str">
        <f t="shared" si="96"/>
        <v xml:space="preserve"> </v>
      </c>
      <c r="AQ279" s="44">
        <f t="shared" si="97"/>
        <v>1</v>
      </c>
      <c r="AR279" s="10" t="str">
        <f t="shared" si="98"/>
        <v xml:space="preserve"> </v>
      </c>
      <c r="AS279" s="44">
        <f t="shared" si="99"/>
        <v>0</v>
      </c>
    </row>
    <row r="280" spans="2:49" ht="28">
      <c r="B280" s="1">
        <v>27</v>
      </c>
      <c r="C280" s="2">
        <f t="shared" si="100"/>
        <v>270</v>
      </c>
      <c r="D280" s="6">
        <v>59</v>
      </c>
      <c r="E280" s="6">
        <v>1</v>
      </c>
      <c r="F280" s="6">
        <v>83</v>
      </c>
      <c r="G280" s="6">
        <v>47</v>
      </c>
      <c r="H280" s="1" t="s">
        <v>42</v>
      </c>
      <c r="I280" s="1" t="s">
        <v>156</v>
      </c>
      <c r="J280" s="6" t="s">
        <v>217</v>
      </c>
      <c r="K280" s="2" t="str">
        <f>Magnetic!X280</f>
        <v>WSW</v>
      </c>
      <c r="L280" s="2" t="str">
        <f>IF(ISNA(VLOOKUP(K280,Lookup!$F$7:$G$38,2,0)),"",VLOOKUP(K280,Lookup!$F$7:$G$38,2,0))</f>
        <v>W</v>
      </c>
      <c r="M280" s="1" t="s">
        <v>224</v>
      </c>
      <c r="N280" s="2" t="str">
        <f>IF(ISNA(VLOOKUP(M280,Lookup!$B$7:$C$160,2,0)),"",VLOOKUP(M280,Lookup!$B$7:$C$160,2,0))</f>
        <v/>
      </c>
      <c r="O280" s="44" t="str">
        <f t="shared" si="81"/>
        <v/>
      </c>
      <c r="P280" s="6" t="s">
        <v>157</v>
      </c>
      <c r="Q280" s="2">
        <f>IF(ISNA(VLOOKUP(P280,Lookup!$B$7:$C$160,2,0)),"",VLOOKUP(P280,Lookup!$B$7:$C$160,2,0))</f>
        <v>4</v>
      </c>
      <c r="R280" s="44">
        <f t="shared" si="82"/>
        <v>4</v>
      </c>
      <c r="S280" s="1" t="s">
        <v>146</v>
      </c>
      <c r="T280" s="6">
        <v>-99</v>
      </c>
      <c r="U280" s="6"/>
      <c r="Z280" s="6" t="s">
        <v>428</v>
      </c>
      <c r="AB280" s="9" t="str">
        <f t="shared" si="83"/>
        <v xml:space="preserve"> </v>
      </c>
      <c r="AC280" s="9" t="str">
        <f t="shared" si="84"/>
        <v xml:space="preserve"> </v>
      </c>
      <c r="AD280" s="9">
        <f t="shared" si="85"/>
        <v>1</v>
      </c>
      <c r="AE280" s="9" t="str">
        <f t="shared" si="86"/>
        <v xml:space="preserve"> </v>
      </c>
      <c r="AF280" s="9" t="str">
        <f t="shared" si="87"/>
        <v xml:space="preserve"> </v>
      </c>
      <c r="AG280" s="9" t="str">
        <f t="shared" si="88"/>
        <v xml:space="preserve"> </v>
      </c>
      <c r="AH280" s="9" t="str">
        <f t="shared" si="89"/>
        <v xml:space="preserve"> </v>
      </c>
      <c r="AI280" s="9" t="str">
        <f t="shared" si="90"/>
        <v xml:space="preserve"> </v>
      </c>
      <c r="AJ280" s="9" t="str">
        <f t="shared" si="91"/>
        <v xml:space="preserve"> </v>
      </c>
      <c r="AK280" s="9" t="str">
        <f t="shared" si="92"/>
        <v xml:space="preserve"> </v>
      </c>
      <c r="AL280" s="9" t="str">
        <f t="shared" si="93"/>
        <v xml:space="preserve"> </v>
      </c>
      <c r="AN280" s="44" t="str">
        <f t="shared" si="94"/>
        <v xml:space="preserve"> </v>
      </c>
      <c r="AO280" s="44" t="str">
        <f t="shared" si="95"/>
        <v xml:space="preserve"> </v>
      </c>
      <c r="AP280" s="44" t="str">
        <f t="shared" si="96"/>
        <v xml:space="preserve"> </v>
      </c>
      <c r="AQ280" s="44">
        <f t="shared" si="97"/>
        <v>1</v>
      </c>
      <c r="AR280" s="10" t="str">
        <f t="shared" si="98"/>
        <v xml:space="preserve"> </v>
      </c>
      <c r="AS280" s="44">
        <f t="shared" si="99"/>
        <v>0</v>
      </c>
    </row>
    <row r="281" spans="2:49">
      <c r="B281" s="1">
        <v>28</v>
      </c>
      <c r="C281" s="2">
        <f t="shared" si="100"/>
        <v>271</v>
      </c>
      <c r="D281" s="6">
        <v>60</v>
      </c>
      <c r="E281" s="6">
        <v>26</v>
      </c>
      <c r="F281" s="6">
        <v>83</v>
      </c>
      <c r="G281" s="6">
        <v>49</v>
      </c>
      <c r="H281" s="1" t="s">
        <v>42</v>
      </c>
      <c r="I281" s="1" t="s">
        <v>156</v>
      </c>
      <c r="J281" s="6" t="s">
        <v>145</v>
      </c>
      <c r="K281" s="2" t="str">
        <f>Magnetic!X281</f>
        <v>SSE</v>
      </c>
      <c r="L281" s="2" t="str">
        <f>IF(ISNA(VLOOKUP(K281,Lookup!$F$7:$G$38,2,0)),"",VLOOKUP(K281,Lookup!$F$7:$G$38,2,0))</f>
        <v>S</v>
      </c>
      <c r="M281" s="1" t="s">
        <v>224</v>
      </c>
      <c r="N281" s="2" t="str">
        <f>IF(ISNA(VLOOKUP(M281,Lookup!$B$7:$C$160,2,0)),"",VLOOKUP(M281,Lookup!$B$7:$C$160,2,0))</f>
        <v/>
      </c>
      <c r="O281" s="44" t="str">
        <f t="shared" si="81"/>
        <v/>
      </c>
      <c r="P281" s="6" t="s">
        <v>149</v>
      </c>
      <c r="Q281" s="2">
        <f>IF(ISNA(VLOOKUP(P281,Lookup!$B$7:$C$160,2,0)),"",VLOOKUP(P281,Lookup!$B$7:$C$160,2,0))</f>
        <v>1</v>
      </c>
      <c r="R281" s="44">
        <f t="shared" si="82"/>
        <v>1</v>
      </c>
      <c r="S281" s="1" t="s">
        <v>146</v>
      </c>
      <c r="T281" s="6">
        <v>-99</v>
      </c>
      <c r="U281" s="6"/>
      <c r="W281" s="1">
        <v>1</v>
      </c>
      <c r="Z281" s="45" t="s">
        <v>428</v>
      </c>
      <c r="AB281" s="9" t="str">
        <f t="shared" si="83"/>
        <v xml:space="preserve"> </v>
      </c>
      <c r="AC281" s="9" t="str">
        <f t="shared" si="84"/>
        <v xml:space="preserve"> </v>
      </c>
      <c r="AD281" s="9" t="str">
        <f t="shared" si="85"/>
        <v xml:space="preserve"> </v>
      </c>
      <c r="AE281" s="9" t="str">
        <f t="shared" si="86"/>
        <v xml:space="preserve"> </v>
      </c>
      <c r="AF281" s="9" t="str">
        <f t="shared" si="87"/>
        <v xml:space="preserve"> </v>
      </c>
      <c r="AG281" s="9" t="str">
        <f t="shared" si="88"/>
        <v xml:space="preserve"> </v>
      </c>
      <c r="AH281" s="9" t="str">
        <f t="shared" si="89"/>
        <v xml:space="preserve"> </v>
      </c>
      <c r="AI281" s="9" t="str">
        <f t="shared" si="90"/>
        <v xml:space="preserve"> </v>
      </c>
      <c r="AJ281" s="9" t="str">
        <f t="shared" si="91"/>
        <v xml:space="preserve"> </v>
      </c>
      <c r="AK281" s="9" t="str">
        <f t="shared" si="92"/>
        <v xml:space="preserve"> </v>
      </c>
      <c r="AL281" s="9" t="str">
        <f t="shared" si="93"/>
        <v xml:space="preserve"> </v>
      </c>
      <c r="AN281" s="44" t="str">
        <f t="shared" si="94"/>
        <v xml:space="preserve"> </v>
      </c>
      <c r="AO281" s="44" t="str">
        <f t="shared" si="95"/>
        <v xml:space="preserve"> </v>
      </c>
      <c r="AP281" s="44">
        <f t="shared" si="96"/>
        <v>1</v>
      </c>
      <c r="AQ281" s="44" t="str">
        <f t="shared" si="97"/>
        <v xml:space="preserve"> </v>
      </c>
      <c r="AR281" s="10" t="str">
        <f t="shared" si="98"/>
        <v xml:space="preserve"> </v>
      </c>
      <c r="AS281" s="44">
        <f t="shared" si="99"/>
        <v>0</v>
      </c>
    </row>
    <row r="282" spans="2:49" ht="28">
      <c r="B282" s="1">
        <v>29</v>
      </c>
      <c r="C282" s="2">
        <f t="shared" si="100"/>
        <v>272</v>
      </c>
      <c r="D282" s="6">
        <v>62</v>
      </c>
      <c r="E282" s="6">
        <v>13</v>
      </c>
      <c r="F282" s="6">
        <v>82</v>
      </c>
      <c r="G282" s="6">
        <v>3</v>
      </c>
      <c r="H282" s="1" t="s">
        <v>42</v>
      </c>
      <c r="I282" s="1" t="s">
        <v>156</v>
      </c>
      <c r="J282" s="6" t="s">
        <v>144</v>
      </c>
      <c r="K282" s="2" t="str">
        <f>Magnetic!X282</f>
        <v>W</v>
      </c>
      <c r="L282" s="2" t="str">
        <f>IF(ISNA(VLOOKUP(K282,Lookup!$F$7:$G$38,2,0)),"",VLOOKUP(K282,Lookup!$F$7:$G$38,2,0))</f>
        <v>W</v>
      </c>
      <c r="M282" s="1" t="s">
        <v>159</v>
      </c>
      <c r="N282" s="2">
        <f>IF(ISNA(VLOOKUP(M282,Lookup!$B$7:$C$160,2,0)),"",VLOOKUP(M282,Lookup!$B$7:$C$160,2,0))</f>
        <v>2</v>
      </c>
      <c r="O282" s="44">
        <f t="shared" si="81"/>
        <v>2</v>
      </c>
      <c r="P282" s="6" t="s">
        <v>166</v>
      </c>
      <c r="Q282" s="2">
        <f>IF(ISNA(VLOOKUP(P282,Lookup!$B$7:$C$160,2,0)),"",VLOOKUP(P282,Lookup!$B$7:$C$160,2,0))</f>
        <v>6</v>
      </c>
      <c r="R282" s="44">
        <f t="shared" si="82"/>
        <v>6</v>
      </c>
      <c r="S282" s="1" t="s">
        <v>172</v>
      </c>
      <c r="T282" s="6">
        <v>-99</v>
      </c>
      <c r="U282" s="6">
        <v>1</v>
      </c>
      <c r="W282" s="1">
        <v>1</v>
      </c>
      <c r="Z282" s="45" t="s">
        <v>428</v>
      </c>
      <c r="AB282" s="9" t="str">
        <f t="shared" si="83"/>
        <v xml:space="preserve"> </v>
      </c>
      <c r="AC282" s="9" t="str">
        <f t="shared" si="84"/>
        <v xml:space="preserve"> </v>
      </c>
      <c r="AD282" s="9" t="str">
        <f t="shared" si="85"/>
        <v xml:space="preserve"> </v>
      </c>
      <c r="AE282" s="9" t="str">
        <f t="shared" si="86"/>
        <v xml:space="preserve"> </v>
      </c>
      <c r="AF282" s="9">
        <f t="shared" si="87"/>
        <v>1</v>
      </c>
      <c r="AG282" s="9" t="str">
        <f t="shared" si="88"/>
        <v xml:space="preserve"> </v>
      </c>
      <c r="AH282" s="9" t="str">
        <f t="shared" si="89"/>
        <v xml:space="preserve"> </v>
      </c>
      <c r="AI282" s="9" t="str">
        <f t="shared" si="90"/>
        <v xml:space="preserve"> </v>
      </c>
      <c r="AJ282" s="9" t="str">
        <f t="shared" si="91"/>
        <v xml:space="preserve"> </v>
      </c>
      <c r="AK282" s="9" t="str">
        <f t="shared" si="92"/>
        <v xml:space="preserve"> </v>
      </c>
      <c r="AL282" s="9" t="str">
        <f t="shared" si="93"/>
        <v xml:space="preserve"> </v>
      </c>
      <c r="AN282" s="44" t="str">
        <f t="shared" si="94"/>
        <v xml:space="preserve"> </v>
      </c>
      <c r="AO282" s="44" t="str">
        <f t="shared" si="95"/>
        <v xml:space="preserve"> </v>
      </c>
      <c r="AP282" s="44" t="str">
        <f t="shared" si="96"/>
        <v xml:space="preserve"> </v>
      </c>
      <c r="AQ282" s="44">
        <f t="shared" si="97"/>
        <v>1</v>
      </c>
      <c r="AR282" s="10" t="str">
        <f t="shared" si="98"/>
        <v xml:space="preserve"> </v>
      </c>
      <c r="AS282" s="44">
        <f t="shared" si="99"/>
        <v>0</v>
      </c>
    </row>
    <row r="283" spans="2:49" ht="28">
      <c r="B283" s="1">
        <v>30</v>
      </c>
      <c r="C283" s="2">
        <f t="shared" si="100"/>
        <v>273</v>
      </c>
      <c r="D283" s="6">
        <v>61</v>
      </c>
      <c r="E283" s="6">
        <v>57</v>
      </c>
      <c r="F283" s="6">
        <v>80</v>
      </c>
      <c r="G283" s="6">
        <v>56</v>
      </c>
      <c r="H283" s="6" t="s">
        <v>42</v>
      </c>
      <c r="I283" s="6" t="s">
        <v>156</v>
      </c>
      <c r="J283" s="6" t="s">
        <v>174</v>
      </c>
      <c r="K283" s="2" t="str">
        <f>Magnetic!X283</f>
        <v>EbN</v>
      </c>
      <c r="L283" s="2" t="str">
        <f>IF(ISNA(VLOOKUP(K283,Lookup!$F$7:$G$38,2,0)),"",VLOOKUP(K283,Lookup!$F$7:$G$38,2,0))</f>
        <v>E</v>
      </c>
      <c r="M283" s="1" t="s">
        <v>223</v>
      </c>
      <c r="N283" s="2">
        <f>IF(ISNA(VLOOKUP(M283,Lookup!$B$7:$C$160,2,0)),"",VLOOKUP(M283,Lookup!$B$7:$C$160,2,0))</f>
        <v>5</v>
      </c>
      <c r="O283" s="44">
        <f t="shared" si="81"/>
        <v>5</v>
      </c>
      <c r="P283" s="6" t="s">
        <v>166</v>
      </c>
      <c r="Q283" s="2">
        <f>IF(ISNA(VLOOKUP(P283,Lookup!$B$7:$C$160,2,0)),"",VLOOKUP(P283,Lookup!$B$7:$C$160,2,0))</f>
        <v>6</v>
      </c>
      <c r="R283" s="44">
        <f t="shared" si="82"/>
        <v>6</v>
      </c>
      <c r="S283" s="1" t="s">
        <v>147</v>
      </c>
      <c r="T283" s="6">
        <v>-99</v>
      </c>
      <c r="U283" s="6"/>
      <c r="Z283" s="45" t="s">
        <v>428</v>
      </c>
      <c r="AB283" s="9" t="str">
        <f t="shared" si="83"/>
        <v xml:space="preserve"> </v>
      </c>
      <c r="AC283" s="9" t="str">
        <f t="shared" si="84"/>
        <v xml:space="preserve"> </v>
      </c>
      <c r="AD283" s="9" t="str">
        <f t="shared" si="85"/>
        <v xml:space="preserve"> </v>
      </c>
      <c r="AE283" s="9" t="str">
        <f t="shared" si="86"/>
        <v xml:space="preserve"> </v>
      </c>
      <c r="AF283" s="9">
        <f t="shared" si="87"/>
        <v>1</v>
      </c>
      <c r="AG283" s="9" t="str">
        <f t="shared" si="88"/>
        <v xml:space="preserve"> </v>
      </c>
      <c r="AH283" s="9" t="str">
        <f t="shared" si="89"/>
        <v xml:space="preserve"> </v>
      </c>
      <c r="AI283" s="9" t="str">
        <f t="shared" si="90"/>
        <v xml:space="preserve"> </v>
      </c>
      <c r="AJ283" s="9" t="str">
        <f t="shared" si="91"/>
        <v xml:space="preserve"> </v>
      </c>
      <c r="AK283" s="9" t="str">
        <f t="shared" si="92"/>
        <v xml:space="preserve"> </v>
      </c>
      <c r="AL283" s="9" t="str">
        <f t="shared" si="93"/>
        <v xml:space="preserve"> </v>
      </c>
      <c r="AN283" s="44" t="str">
        <f t="shared" si="94"/>
        <v xml:space="preserve"> </v>
      </c>
      <c r="AO283" s="44">
        <f t="shared" si="95"/>
        <v>1</v>
      </c>
      <c r="AP283" s="44" t="str">
        <f t="shared" si="96"/>
        <v xml:space="preserve"> </v>
      </c>
      <c r="AQ283" s="44" t="str">
        <f t="shared" si="97"/>
        <v xml:space="preserve"> </v>
      </c>
      <c r="AR283" s="10" t="str">
        <f t="shared" si="98"/>
        <v xml:space="preserve"> </v>
      </c>
      <c r="AS283" s="44">
        <f t="shared" si="99"/>
        <v>0</v>
      </c>
    </row>
    <row r="284" spans="2:49" ht="28">
      <c r="B284" s="8">
        <v>37165</v>
      </c>
      <c r="C284" s="2">
        <f t="shared" si="100"/>
        <v>274</v>
      </c>
      <c r="D284" s="6">
        <v>-99</v>
      </c>
      <c r="E284" s="6">
        <v>-99</v>
      </c>
      <c r="F284" s="6">
        <v>-99</v>
      </c>
      <c r="G284" s="6">
        <v>-99</v>
      </c>
      <c r="H284" s="6"/>
      <c r="I284" s="6"/>
      <c r="J284" s="6" t="s">
        <v>175</v>
      </c>
      <c r="K284" s="2" t="str">
        <f>Magnetic!X284</f>
        <v>SbW</v>
      </c>
      <c r="L284" s="2" t="str">
        <f>IF(ISNA(VLOOKUP(K284,Lookup!$F$7:$G$38,2,0)),"",VLOOKUP(K284,Lookup!$F$7:$G$38,2,0))</f>
        <v>S</v>
      </c>
      <c r="M284" s="1" t="s">
        <v>202</v>
      </c>
      <c r="N284" s="2">
        <f>IF(ISNA(VLOOKUP(M284,Lookup!$B$7:$C$160,2,0)),"",VLOOKUP(M284,Lookup!$B$7:$C$160,2,0))</f>
        <v>9</v>
      </c>
      <c r="O284" s="44">
        <f t="shared" si="81"/>
        <v>9</v>
      </c>
      <c r="P284" s="6" t="s">
        <v>202</v>
      </c>
      <c r="Q284" s="2">
        <f>IF(ISNA(VLOOKUP(P284,Lookup!$B$7:$C$160,2,0)),"",VLOOKUP(P284,Lookup!$B$7:$C$160,2,0))</f>
        <v>9</v>
      </c>
      <c r="R284" s="44">
        <f t="shared" si="82"/>
        <v>9</v>
      </c>
      <c r="S284" s="1" t="s">
        <v>208</v>
      </c>
      <c r="T284" s="6">
        <v>-99</v>
      </c>
      <c r="U284" s="6">
        <v>1</v>
      </c>
      <c r="Y284" s="6" t="s">
        <v>222</v>
      </c>
      <c r="Z284" s="45" t="s">
        <v>428</v>
      </c>
      <c r="AB284" s="9" t="str">
        <f t="shared" si="83"/>
        <v xml:space="preserve"> </v>
      </c>
      <c r="AC284" s="9" t="str">
        <f t="shared" si="84"/>
        <v xml:space="preserve"> </v>
      </c>
      <c r="AD284" s="9" t="str">
        <f t="shared" si="85"/>
        <v xml:space="preserve"> </v>
      </c>
      <c r="AE284" s="9" t="str">
        <f t="shared" si="86"/>
        <v xml:space="preserve"> </v>
      </c>
      <c r="AF284" s="9" t="str">
        <f t="shared" si="87"/>
        <v xml:space="preserve"> </v>
      </c>
      <c r="AG284" s="9" t="str">
        <f t="shared" si="88"/>
        <v xml:space="preserve"> </v>
      </c>
      <c r="AH284" s="9" t="str">
        <f t="shared" si="89"/>
        <v xml:space="preserve"> </v>
      </c>
      <c r="AI284" s="9">
        <f t="shared" si="90"/>
        <v>1</v>
      </c>
      <c r="AJ284" s="9" t="str">
        <f t="shared" si="91"/>
        <v xml:space="preserve"> </v>
      </c>
      <c r="AK284" s="9" t="str">
        <f t="shared" si="92"/>
        <v xml:space="preserve"> </v>
      </c>
      <c r="AL284" s="9" t="str">
        <f t="shared" si="93"/>
        <v xml:space="preserve"> </v>
      </c>
      <c r="AN284" s="44" t="str">
        <f t="shared" si="94"/>
        <v xml:space="preserve"> </v>
      </c>
      <c r="AO284" s="44" t="str">
        <f t="shared" si="95"/>
        <v xml:space="preserve"> </v>
      </c>
      <c r="AP284" s="44">
        <f t="shared" si="96"/>
        <v>1</v>
      </c>
      <c r="AQ284" s="44" t="str">
        <f t="shared" si="97"/>
        <v xml:space="preserve"> </v>
      </c>
      <c r="AR284" s="10" t="str">
        <f t="shared" si="98"/>
        <v xml:space="preserve"> </v>
      </c>
      <c r="AS284" s="44">
        <f t="shared" si="99"/>
        <v>1</v>
      </c>
    </row>
    <row r="285" spans="2:49" ht="28">
      <c r="B285" s="1">
        <v>2</v>
      </c>
      <c r="C285" s="2">
        <f t="shared" si="100"/>
        <v>275</v>
      </c>
      <c r="D285" s="6">
        <v>62</v>
      </c>
      <c r="E285" s="6">
        <v>36</v>
      </c>
      <c r="F285" s="6">
        <v>76</v>
      </c>
      <c r="G285" s="6">
        <v>17</v>
      </c>
      <c r="H285" s="6" t="s">
        <v>42</v>
      </c>
      <c r="I285" s="6" t="s">
        <v>156</v>
      </c>
      <c r="J285" s="6" t="s">
        <v>162</v>
      </c>
      <c r="K285" s="2" t="str">
        <f>Magnetic!X285</f>
        <v>NNW</v>
      </c>
      <c r="L285" s="2" t="str">
        <f>IF(ISNA(VLOOKUP(K285,Lookup!$F$7:$G$38,2,0)),"",VLOOKUP(K285,Lookup!$F$7:$G$38,2,0))</f>
        <v>N</v>
      </c>
      <c r="M285" s="1" t="s">
        <v>183</v>
      </c>
      <c r="N285" s="2">
        <f>IF(ISNA(VLOOKUP(M285,Lookup!$B$7:$C$160,2,0)),"",VLOOKUP(M285,Lookup!$B$7:$C$160,2,0))</f>
        <v>5</v>
      </c>
      <c r="O285" s="44">
        <f t="shared" si="81"/>
        <v>5</v>
      </c>
      <c r="P285" s="6" t="s">
        <v>202</v>
      </c>
      <c r="Q285" s="2">
        <f>IF(ISNA(VLOOKUP(P285,Lookup!$B$7:$C$160,2,0)),"",VLOOKUP(P285,Lookup!$B$7:$C$160,2,0))</f>
        <v>9</v>
      </c>
      <c r="R285" s="44">
        <f t="shared" si="82"/>
        <v>9</v>
      </c>
      <c r="S285" s="1" t="s">
        <v>146</v>
      </c>
      <c r="T285" s="6">
        <v>-99</v>
      </c>
      <c r="U285" s="6"/>
      <c r="V285" s="1">
        <v>1</v>
      </c>
      <c r="Z285" s="45" t="s">
        <v>428</v>
      </c>
      <c r="AB285" s="9" t="str">
        <f t="shared" si="83"/>
        <v xml:space="preserve"> </v>
      </c>
      <c r="AC285" s="9" t="str">
        <f t="shared" si="84"/>
        <v xml:space="preserve"> </v>
      </c>
      <c r="AD285" s="9" t="str">
        <f t="shared" si="85"/>
        <v xml:space="preserve"> </v>
      </c>
      <c r="AE285" s="9" t="str">
        <f t="shared" si="86"/>
        <v xml:space="preserve"> </v>
      </c>
      <c r="AF285" s="9" t="str">
        <f t="shared" si="87"/>
        <v xml:space="preserve"> </v>
      </c>
      <c r="AG285" s="9" t="str">
        <f t="shared" si="88"/>
        <v xml:space="preserve"> </v>
      </c>
      <c r="AH285" s="9" t="str">
        <f t="shared" si="89"/>
        <v xml:space="preserve"> </v>
      </c>
      <c r="AI285" s="9">
        <f t="shared" si="90"/>
        <v>1</v>
      </c>
      <c r="AJ285" s="9" t="str">
        <f t="shared" si="91"/>
        <v xml:space="preserve"> </v>
      </c>
      <c r="AK285" s="9" t="str">
        <f t="shared" si="92"/>
        <v xml:space="preserve"> </v>
      </c>
      <c r="AL285" s="9" t="str">
        <f t="shared" si="93"/>
        <v xml:space="preserve"> </v>
      </c>
      <c r="AN285" s="44">
        <f t="shared" si="94"/>
        <v>1</v>
      </c>
      <c r="AO285" s="44" t="str">
        <f t="shared" si="95"/>
        <v xml:space="preserve"> </v>
      </c>
      <c r="AP285" s="44" t="str">
        <f t="shared" si="96"/>
        <v xml:space="preserve"> </v>
      </c>
      <c r="AQ285" s="44" t="str">
        <f t="shared" si="97"/>
        <v xml:space="preserve"> </v>
      </c>
      <c r="AR285" s="10" t="str">
        <f t="shared" si="98"/>
        <v xml:space="preserve"> </v>
      </c>
      <c r="AS285" s="44">
        <f t="shared" si="99"/>
        <v>1</v>
      </c>
    </row>
    <row r="286" spans="2:49" ht="28">
      <c r="B286" s="1">
        <v>3</v>
      </c>
      <c r="C286" s="2">
        <f t="shared" si="100"/>
        <v>276</v>
      </c>
      <c r="D286" s="6">
        <v>63</v>
      </c>
      <c r="E286" s="6">
        <v>7</v>
      </c>
      <c r="F286" s="6">
        <v>73</v>
      </c>
      <c r="G286" s="6">
        <v>41</v>
      </c>
      <c r="H286" s="6" t="s">
        <v>42</v>
      </c>
      <c r="I286" s="6" t="s">
        <v>156</v>
      </c>
      <c r="J286" s="6" t="s">
        <v>220</v>
      </c>
      <c r="K286" s="2" t="str">
        <f>Magnetic!X286</f>
        <v>NEbN</v>
      </c>
      <c r="L286" s="2" t="str">
        <f>IF(ISNA(VLOOKUP(K286,Lookup!$F$7:$G$38,2,0)),"",VLOOKUP(K286,Lookup!$F$7:$G$38,2,0))</f>
        <v>N</v>
      </c>
      <c r="M286" s="1" t="s">
        <v>166</v>
      </c>
      <c r="N286" s="2">
        <f>IF(ISNA(VLOOKUP(M286,Lookup!$B$7:$C$160,2,0)),"",VLOOKUP(M286,Lookup!$B$7:$C$160,2,0))</f>
        <v>6</v>
      </c>
      <c r="O286" s="44">
        <f t="shared" si="81"/>
        <v>6</v>
      </c>
      <c r="P286" s="6" t="s">
        <v>166</v>
      </c>
      <c r="Q286" s="2">
        <f>IF(ISNA(VLOOKUP(P286,Lookup!$B$7:$C$160,2,0)),"",VLOOKUP(P286,Lookup!$B$7:$C$160,2,0))</f>
        <v>6</v>
      </c>
      <c r="R286" s="44">
        <f t="shared" si="82"/>
        <v>6</v>
      </c>
      <c r="S286" s="1" t="s">
        <v>146</v>
      </c>
      <c r="T286" s="6">
        <v>-99</v>
      </c>
      <c r="U286" s="6"/>
      <c r="V286" s="1">
        <v>1</v>
      </c>
      <c r="Y286" s="6" t="s">
        <v>221</v>
      </c>
      <c r="Z286" s="45" t="s">
        <v>428</v>
      </c>
      <c r="AB286" s="9" t="str">
        <f t="shared" si="83"/>
        <v xml:space="preserve"> </v>
      </c>
      <c r="AC286" s="9" t="str">
        <f t="shared" si="84"/>
        <v xml:space="preserve"> </v>
      </c>
      <c r="AD286" s="9" t="str">
        <f t="shared" si="85"/>
        <v xml:space="preserve"> </v>
      </c>
      <c r="AE286" s="9" t="str">
        <f t="shared" si="86"/>
        <v xml:space="preserve"> </v>
      </c>
      <c r="AF286" s="9">
        <f t="shared" si="87"/>
        <v>1</v>
      </c>
      <c r="AG286" s="9" t="str">
        <f t="shared" si="88"/>
        <v xml:space="preserve"> </v>
      </c>
      <c r="AH286" s="9" t="str">
        <f t="shared" si="89"/>
        <v xml:space="preserve"> </v>
      </c>
      <c r="AI286" s="9" t="str">
        <f t="shared" si="90"/>
        <v xml:space="preserve"> </v>
      </c>
      <c r="AJ286" s="9" t="str">
        <f t="shared" si="91"/>
        <v xml:space="preserve"> </v>
      </c>
      <c r="AK286" s="9" t="str">
        <f t="shared" si="92"/>
        <v xml:space="preserve"> </v>
      </c>
      <c r="AL286" s="9" t="str">
        <f t="shared" si="93"/>
        <v xml:space="preserve"> </v>
      </c>
      <c r="AN286" s="44">
        <f t="shared" si="94"/>
        <v>1</v>
      </c>
      <c r="AO286" s="44" t="str">
        <f t="shared" si="95"/>
        <v xml:space="preserve"> </v>
      </c>
      <c r="AP286" s="44" t="str">
        <f t="shared" si="96"/>
        <v xml:space="preserve"> </v>
      </c>
      <c r="AQ286" s="44" t="str">
        <f t="shared" si="97"/>
        <v xml:space="preserve"> </v>
      </c>
      <c r="AR286" s="10" t="str">
        <f t="shared" si="98"/>
        <v xml:space="preserve"> </v>
      </c>
      <c r="AS286" s="44">
        <f t="shared" si="99"/>
        <v>0</v>
      </c>
    </row>
    <row r="287" spans="2:49" ht="28">
      <c r="B287" s="1">
        <v>4</v>
      </c>
      <c r="C287" s="2">
        <f t="shared" si="100"/>
        <v>277</v>
      </c>
      <c r="D287" s="6">
        <v>61</v>
      </c>
      <c r="E287" s="6">
        <v>33</v>
      </c>
      <c r="F287" s="6">
        <v>67</v>
      </c>
      <c r="G287" s="6">
        <v>24</v>
      </c>
      <c r="H287" s="6" t="s">
        <v>42</v>
      </c>
      <c r="I287" s="6" t="s">
        <v>156</v>
      </c>
      <c r="J287" s="6" t="s">
        <v>216</v>
      </c>
      <c r="K287" s="2" t="str">
        <f>Magnetic!X287</f>
        <v>NbE</v>
      </c>
      <c r="L287" s="2" t="str">
        <f>IF(ISNA(VLOOKUP(K287,Lookup!$F$7:$G$38,2,0)),"",VLOOKUP(K287,Lookup!$F$7:$G$38,2,0))</f>
        <v>N</v>
      </c>
      <c r="M287" s="1" t="s">
        <v>130</v>
      </c>
      <c r="N287" s="2">
        <f>IF(ISNA(VLOOKUP(M287,Lookup!$B$7:$C$160,2,0)),"",VLOOKUP(M287,Lookup!$B$7:$C$160,2,0))</f>
        <v>4</v>
      </c>
      <c r="O287" s="44">
        <f t="shared" si="81"/>
        <v>4</v>
      </c>
      <c r="P287" s="6" t="s">
        <v>132</v>
      </c>
      <c r="Q287" s="2">
        <f>IF(ISNA(VLOOKUP(P287,Lookup!$B$7:$C$160,2,0)),"",VLOOKUP(P287,Lookup!$B$7:$C$160,2,0))</f>
        <v>5</v>
      </c>
      <c r="R287" s="44">
        <f t="shared" si="82"/>
        <v>5</v>
      </c>
      <c r="S287" s="1" t="s">
        <v>147</v>
      </c>
      <c r="T287" s="6">
        <v>-99</v>
      </c>
      <c r="U287" s="6"/>
      <c r="V287" s="1">
        <v>1</v>
      </c>
      <c r="Y287" s="1" t="s">
        <v>219</v>
      </c>
      <c r="Z287" s="45" t="s">
        <v>428</v>
      </c>
      <c r="AB287" s="9" t="str">
        <f t="shared" si="83"/>
        <v xml:space="preserve"> </v>
      </c>
      <c r="AC287" s="9" t="str">
        <f t="shared" si="84"/>
        <v xml:space="preserve"> </v>
      </c>
      <c r="AD287" s="9" t="str">
        <f t="shared" si="85"/>
        <v xml:space="preserve"> </v>
      </c>
      <c r="AE287" s="9">
        <f t="shared" si="86"/>
        <v>1</v>
      </c>
      <c r="AF287" s="9" t="str">
        <f t="shared" si="87"/>
        <v xml:space="preserve"> </v>
      </c>
      <c r="AG287" s="9" t="str">
        <f t="shared" si="88"/>
        <v xml:space="preserve"> </v>
      </c>
      <c r="AH287" s="9" t="str">
        <f t="shared" si="89"/>
        <v xml:space="preserve"> </v>
      </c>
      <c r="AI287" s="9" t="str">
        <f t="shared" si="90"/>
        <v xml:space="preserve"> </v>
      </c>
      <c r="AJ287" s="9" t="str">
        <f t="shared" si="91"/>
        <v xml:space="preserve"> </v>
      </c>
      <c r="AK287" s="9" t="str">
        <f t="shared" si="92"/>
        <v xml:space="preserve"> </v>
      </c>
      <c r="AL287" s="9" t="str">
        <f t="shared" si="93"/>
        <v xml:space="preserve"> </v>
      </c>
      <c r="AN287" s="44">
        <f t="shared" si="94"/>
        <v>1</v>
      </c>
      <c r="AO287" s="44" t="str">
        <f t="shared" si="95"/>
        <v xml:space="preserve"> </v>
      </c>
      <c r="AP287" s="44" t="str">
        <f t="shared" si="96"/>
        <v xml:space="preserve"> </v>
      </c>
      <c r="AQ287" s="44" t="str">
        <f t="shared" si="97"/>
        <v xml:space="preserve"> </v>
      </c>
      <c r="AR287" s="10" t="str">
        <f t="shared" si="98"/>
        <v xml:space="preserve"> </v>
      </c>
      <c r="AS287" s="44">
        <f t="shared" si="99"/>
        <v>0</v>
      </c>
    </row>
    <row r="288" spans="2:49" ht="28">
      <c r="B288" s="1">
        <v>5</v>
      </c>
      <c r="C288" s="2">
        <f t="shared" si="100"/>
        <v>278</v>
      </c>
      <c r="D288" s="6">
        <v>60</v>
      </c>
      <c r="E288" s="6">
        <v>46</v>
      </c>
      <c r="F288" s="6">
        <v>62</v>
      </c>
      <c r="G288" s="6">
        <v>7</v>
      </c>
      <c r="H288" s="6" t="s">
        <v>42</v>
      </c>
      <c r="I288" s="6" t="s">
        <v>156</v>
      </c>
      <c r="J288" s="6" t="s">
        <v>217</v>
      </c>
      <c r="K288" s="2" t="str">
        <f>Magnetic!X288</f>
        <v>W</v>
      </c>
      <c r="L288" s="2" t="str">
        <f>IF(ISNA(VLOOKUP(K288,Lookup!$F$7:$G$38,2,0)),"",VLOOKUP(K288,Lookup!$F$7:$G$38,2,0))</f>
        <v>W</v>
      </c>
      <c r="M288" s="1" t="s">
        <v>157</v>
      </c>
      <c r="N288" s="2">
        <f>IF(ISNA(VLOOKUP(M288,Lookup!$B$7:$C$160,2,0)),"",VLOOKUP(M288,Lookup!$B$7:$C$160,2,0))</f>
        <v>4</v>
      </c>
      <c r="O288" s="44">
        <f t="shared" si="81"/>
        <v>4</v>
      </c>
      <c r="P288" s="6" t="s">
        <v>157</v>
      </c>
      <c r="Q288" s="2">
        <f>IF(ISNA(VLOOKUP(P288,Lookup!$B$7:$C$160,2,0)),"",VLOOKUP(P288,Lookup!$B$7:$C$160,2,0))</f>
        <v>4</v>
      </c>
      <c r="R288" s="44">
        <f t="shared" si="82"/>
        <v>4</v>
      </c>
      <c r="S288" s="1" t="s">
        <v>147</v>
      </c>
      <c r="T288" s="6">
        <v>-99</v>
      </c>
      <c r="U288" s="6"/>
      <c r="V288" s="1">
        <v>1</v>
      </c>
      <c r="Z288" s="45" t="s">
        <v>430</v>
      </c>
      <c r="AB288" s="9" t="str">
        <f t="shared" si="83"/>
        <v xml:space="preserve"> </v>
      </c>
      <c r="AC288" s="9" t="str">
        <f t="shared" si="84"/>
        <v xml:space="preserve"> </v>
      </c>
      <c r="AD288" s="9">
        <f t="shared" si="85"/>
        <v>1</v>
      </c>
      <c r="AE288" s="9" t="str">
        <f t="shared" si="86"/>
        <v xml:space="preserve"> </v>
      </c>
      <c r="AF288" s="9" t="str">
        <f t="shared" si="87"/>
        <v xml:space="preserve"> </v>
      </c>
      <c r="AG288" s="9" t="str">
        <f t="shared" si="88"/>
        <v xml:space="preserve"> </v>
      </c>
      <c r="AH288" s="9" t="str">
        <f t="shared" si="89"/>
        <v xml:space="preserve"> </v>
      </c>
      <c r="AI288" s="9" t="str">
        <f t="shared" si="90"/>
        <v xml:space="preserve"> </v>
      </c>
      <c r="AJ288" s="9" t="str">
        <f t="shared" si="91"/>
        <v xml:space="preserve"> </v>
      </c>
      <c r="AK288" s="9" t="str">
        <f t="shared" si="92"/>
        <v xml:space="preserve"> </v>
      </c>
      <c r="AL288" s="9" t="str">
        <f t="shared" si="93"/>
        <v xml:space="preserve"> </v>
      </c>
      <c r="AN288" s="44" t="str">
        <f t="shared" si="94"/>
        <v xml:space="preserve"> </v>
      </c>
      <c r="AO288" s="44" t="str">
        <f t="shared" si="95"/>
        <v xml:space="preserve"> </v>
      </c>
      <c r="AP288" s="44" t="str">
        <f t="shared" si="96"/>
        <v xml:space="preserve"> </v>
      </c>
      <c r="AQ288" s="44">
        <f t="shared" si="97"/>
        <v>1</v>
      </c>
      <c r="AR288" s="10" t="str">
        <f t="shared" si="98"/>
        <v xml:space="preserve"> </v>
      </c>
      <c r="AS288" s="44">
        <f t="shared" si="99"/>
        <v>0</v>
      </c>
      <c r="AW288" s="5" t="s">
        <v>218</v>
      </c>
    </row>
    <row r="289" spans="2:49" ht="28">
      <c r="B289" s="1">
        <v>6</v>
      </c>
      <c r="C289" s="2">
        <f t="shared" si="100"/>
        <v>279</v>
      </c>
      <c r="D289" s="6">
        <v>60</v>
      </c>
      <c r="E289" s="6">
        <v>2</v>
      </c>
      <c r="F289" s="6">
        <v>58</v>
      </c>
      <c r="G289" s="6">
        <v>51</v>
      </c>
      <c r="H289" s="6" t="s">
        <v>42</v>
      </c>
      <c r="I289" s="6" t="s">
        <v>156</v>
      </c>
      <c r="J289" s="6" t="s">
        <v>216</v>
      </c>
      <c r="K289" s="2" t="str">
        <f>Magnetic!X289</f>
        <v>NEbN</v>
      </c>
      <c r="L289" s="2" t="str">
        <f>IF(ISNA(VLOOKUP(K289,Lookup!$F$7:$G$38,2,0)),"",VLOOKUP(K289,Lookup!$F$7:$G$38,2,0))</f>
        <v>N</v>
      </c>
      <c r="M289" s="1" t="s">
        <v>132</v>
      </c>
      <c r="N289" s="2">
        <f>IF(ISNA(VLOOKUP(M289,Lookup!$B$7:$C$160,2,0)),"",VLOOKUP(M289,Lookup!$B$7:$C$160,2,0))</f>
        <v>5</v>
      </c>
      <c r="O289" s="44">
        <f t="shared" si="81"/>
        <v>5</v>
      </c>
      <c r="P289" s="6" t="s">
        <v>132</v>
      </c>
      <c r="Q289" s="2">
        <f>IF(ISNA(VLOOKUP(P289,Lookup!$B$7:$C$160,2,0)),"",VLOOKUP(P289,Lookup!$B$7:$C$160,2,0))</f>
        <v>5</v>
      </c>
      <c r="R289" s="44">
        <f t="shared" si="82"/>
        <v>5</v>
      </c>
      <c r="S289" s="1" t="s">
        <v>147</v>
      </c>
      <c r="T289" s="6">
        <v>-99</v>
      </c>
      <c r="U289" s="6"/>
      <c r="X289" s="1" t="s">
        <v>209</v>
      </c>
      <c r="Z289" s="45" t="s">
        <v>430</v>
      </c>
      <c r="AB289" s="9" t="str">
        <f t="shared" si="83"/>
        <v xml:space="preserve"> </v>
      </c>
      <c r="AC289" s="9" t="str">
        <f t="shared" si="84"/>
        <v xml:space="preserve"> </v>
      </c>
      <c r="AD289" s="9" t="str">
        <f t="shared" si="85"/>
        <v xml:space="preserve"> </v>
      </c>
      <c r="AE289" s="9">
        <f t="shared" si="86"/>
        <v>1</v>
      </c>
      <c r="AF289" s="9" t="str">
        <f t="shared" si="87"/>
        <v xml:space="preserve"> </v>
      </c>
      <c r="AG289" s="9" t="str">
        <f t="shared" si="88"/>
        <v xml:space="preserve"> </v>
      </c>
      <c r="AH289" s="9" t="str">
        <f t="shared" si="89"/>
        <v xml:space="preserve"> </v>
      </c>
      <c r="AI289" s="9" t="str">
        <f t="shared" si="90"/>
        <v xml:space="preserve"> </v>
      </c>
      <c r="AJ289" s="9" t="str">
        <f t="shared" si="91"/>
        <v xml:space="preserve"> </v>
      </c>
      <c r="AK289" s="9" t="str">
        <f t="shared" si="92"/>
        <v xml:space="preserve"> </v>
      </c>
      <c r="AL289" s="9" t="str">
        <f t="shared" si="93"/>
        <v xml:space="preserve"> </v>
      </c>
      <c r="AN289" s="44">
        <f t="shared" si="94"/>
        <v>1</v>
      </c>
      <c r="AO289" s="44" t="str">
        <f t="shared" si="95"/>
        <v xml:space="preserve"> </v>
      </c>
      <c r="AP289" s="44" t="str">
        <f t="shared" si="96"/>
        <v xml:space="preserve"> </v>
      </c>
      <c r="AQ289" s="44" t="str">
        <f t="shared" si="97"/>
        <v xml:space="preserve"> </v>
      </c>
      <c r="AR289" s="10" t="str">
        <f t="shared" si="98"/>
        <v xml:space="preserve"> </v>
      </c>
      <c r="AS289" s="44">
        <f t="shared" si="99"/>
        <v>0</v>
      </c>
    </row>
    <row r="290" spans="2:49" ht="28">
      <c r="B290" s="1">
        <v>7</v>
      </c>
      <c r="C290" s="2">
        <f t="shared" si="100"/>
        <v>280</v>
      </c>
      <c r="D290" s="6">
        <v>59</v>
      </c>
      <c r="E290" s="6">
        <v>49</v>
      </c>
      <c r="F290" s="6">
        <v>57</v>
      </c>
      <c r="G290" s="6">
        <v>46</v>
      </c>
      <c r="H290" s="6" t="s">
        <v>42</v>
      </c>
      <c r="I290" s="6" t="s">
        <v>156</v>
      </c>
      <c r="J290" s="6" t="s">
        <v>41</v>
      </c>
      <c r="K290" s="2" t="str">
        <f>Magnetic!X290</f>
        <v>SW</v>
      </c>
      <c r="L290" s="2" t="str">
        <f>IF(ISNA(VLOOKUP(K290,Lookup!$F$7:$G$38,2,0)),"",VLOOKUP(K290,Lookup!$F$7:$G$38,2,0))</f>
        <v>S</v>
      </c>
      <c r="M290" s="1" t="s">
        <v>198</v>
      </c>
      <c r="N290" s="2">
        <f>IF(ISNA(VLOOKUP(M290,Lookup!$B$7:$C$160,2,0)),"",VLOOKUP(M290,Lookup!$B$7:$C$160,2,0))</f>
        <v>0</v>
      </c>
      <c r="O290" s="44">
        <f t="shared" si="81"/>
        <v>0</v>
      </c>
      <c r="P290" s="6" t="s">
        <v>157</v>
      </c>
      <c r="Q290" s="2">
        <f>IF(ISNA(VLOOKUP(P290,Lookup!$B$7:$C$160,2,0)),"",VLOOKUP(P290,Lookup!$B$7:$C$160,2,0))</f>
        <v>4</v>
      </c>
      <c r="R290" s="44">
        <f t="shared" si="82"/>
        <v>4</v>
      </c>
      <c r="S290" s="1" t="s">
        <v>147</v>
      </c>
      <c r="T290" s="6">
        <v>-99</v>
      </c>
      <c r="U290" s="6"/>
      <c r="V290" s="1">
        <v>1</v>
      </c>
      <c r="X290" s="1" t="s">
        <v>215</v>
      </c>
      <c r="Z290" s="45" t="s">
        <v>430</v>
      </c>
      <c r="AB290" s="9" t="str">
        <f t="shared" si="83"/>
        <v xml:space="preserve"> </v>
      </c>
      <c r="AC290" s="9" t="str">
        <f t="shared" si="84"/>
        <v xml:space="preserve"> </v>
      </c>
      <c r="AD290" s="9">
        <f t="shared" si="85"/>
        <v>1</v>
      </c>
      <c r="AE290" s="9" t="str">
        <f t="shared" si="86"/>
        <v xml:space="preserve"> </v>
      </c>
      <c r="AF290" s="9" t="str">
        <f t="shared" si="87"/>
        <v xml:space="preserve"> </v>
      </c>
      <c r="AG290" s="9" t="str">
        <f t="shared" si="88"/>
        <v xml:space="preserve"> </v>
      </c>
      <c r="AH290" s="9" t="str">
        <f t="shared" si="89"/>
        <v xml:space="preserve"> </v>
      </c>
      <c r="AI290" s="9" t="str">
        <f t="shared" si="90"/>
        <v xml:space="preserve"> </v>
      </c>
      <c r="AJ290" s="9" t="str">
        <f t="shared" si="91"/>
        <v xml:space="preserve"> </v>
      </c>
      <c r="AK290" s="9" t="str">
        <f t="shared" si="92"/>
        <v xml:space="preserve"> </v>
      </c>
      <c r="AL290" s="9" t="str">
        <f t="shared" si="93"/>
        <v xml:space="preserve"> </v>
      </c>
      <c r="AN290" s="44" t="str">
        <f t="shared" si="94"/>
        <v xml:space="preserve"> </v>
      </c>
      <c r="AO290" s="44" t="str">
        <f t="shared" si="95"/>
        <v xml:space="preserve"> </v>
      </c>
      <c r="AP290" s="44">
        <f t="shared" si="96"/>
        <v>1</v>
      </c>
      <c r="AQ290" s="44" t="str">
        <f t="shared" si="97"/>
        <v xml:space="preserve"> </v>
      </c>
      <c r="AR290" s="10" t="str">
        <f t="shared" si="98"/>
        <v xml:space="preserve"> </v>
      </c>
      <c r="AS290" s="44">
        <f t="shared" si="99"/>
        <v>0</v>
      </c>
      <c r="AW290" s="15"/>
    </row>
    <row r="291" spans="2:49" ht="28">
      <c r="B291" s="1">
        <v>8</v>
      </c>
      <c r="C291" s="2">
        <f t="shared" si="100"/>
        <v>281</v>
      </c>
      <c r="D291" s="6">
        <v>59</v>
      </c>
      <c r="E291" s="6">
        <v>0</v>
      </c>
      <c r="F291" s="6">
        <v>54</v>
      </c>
      <c r="G291" s="6">
        <v>33</v>
      </c>
      <c r="H291" s="6" t="s">
        <v>42</v>
      </c>
      <c r="I291" s="6" t="s">
        <v>156</v>
      </c>
      <c r="J291" s="6" t="s">
        <v>213</v>
      </c>
      <c r="K291" s="2" t="str">
        <f>Magnetic!X291</f>
        <v>ENE</v>
      </c>
      <c r="L291" s="2" t="str">
        <f>IF(ISNA(VLOOKUP(K291,Lookup!$F$7:$G$38,2,0)),"",VLOOKUP(K291,Lookup!$F$7:$G$38,2,0))</f>
        <v>E</v>
      </c>
      <c r="M291" s="1" t="s">
        <v>166</v>
      </c>
      <c r="N291" s="2">
        <f>IF(ISNA(VLOOKUP(M291,Lookup!$B$7:$C$160,2,0)),"",VLOOKUP(M291,Lookup!$B$7:$C$160,2,0))</f>
        <v>6</v>
      </c>
      <c r="O291" s="44">
        <f t="shared" si="81"/>
        <v>6</v>
      </c>
      <c r="P291" s="6" t="s">
        <v>166</v>
      </c>
      <c r="Q291" s="2">
        <f>IF(ISNA(VLOOKUP(P291,Lookup!$B$7:$C$160,2,0)),"",VLOOKUP(P291,Lookup!$B$7:$C$160,2,0))</f>
        <v>6</v>
      </c>
      <c r="R291" s="44">
        <f t="shared" si="82"/>
        <v>6</v>
      </c>
      <c r="S291" s="1" t="s">
        <v>208</v>
      </c>
      <c r="T291" s="1">
        <v>-99</v>
      </c>
      <c r="U291" s="6"/>
      <c r="V291" s="1">
        <v>1</v>
      </c>
      <c r="X291" s="1" t="s">
        <v>214</v>
      </c>
      <c r="Z291" s="45" t="s">
        <v>431</v>
      </c>
      <c r="AB291" s="9" t="str">
        <f t="shared" si="83"/>
        <v xml:space="preserve"> </v>
      </c>
      <c r="AC291" s="9" t="str">
        <f t="shared" si="84"/>
        <v xml:space="preserve"> </v>
      </c>
      <c r="AD291" s="9" t="str">
        <f t="shared" si="85"/>
        <v xml:space="preserve"> </v>
      </c>
      <c r="AE291" s="9" t="str">
        <f t="shared" si="86"/>
        <v xml:space="preserve"> </v>
      </c>
      <c r="AF291" s="9">
        <f t="shared" si="87"/>
        <v>1</v>
      </c>
      <c r="AG291" s="9" t="str">
        <f t="shared" si="88"/>
        <v xml:space="preserve"> </v>
      </c>
      <c r="AH291" s="9" t="str">
        <f t="shared" si="89"/>
        <v xml:space="preserve"> </v>
      </c>
      <c r="AI291" s="9" t="str">
        <f t="shared" si="90"/>
        <v xml:space="preserve"> </v>
      </c>
      <c r="AJ291" s="9" t="str">
        <f t="shared" si="91"/>
        <v xml:space="preserve"> </v>
      </c>
      <c r="AK291" s="9" t="str">
        <f t="shared" si="92"/>
        <v xml:space="preserve"> </v>
      </c>
      <c r="AL291" s="9" t="str">
        <f t="shared" si="93"/>
        <v xml:space="preserve"> </v>
      </c>
      <c r="AN291" s="44" t="str">
        <f t="shared" si="94"/>
        <v xml:space="preserve"> </v>
      </c>
      <c r="AO291" s="44">
        <f t="shared" si="95"/>
        <v>1</v>
      </c>
      <c r="AP291" s="44" t="str">
        <f t="shared" si="96"/>
        <v xml:space="preserve"> </v>
      </c>
      <c r="AQ291" s="44" t="str">
        <f t="shared" si="97"/>
        <v xml:space="preserve"> </v>
      </c>
      <c r="AR291" s="10" t="str">
        <f t="shared" si="98"/>
        <v xml:space="preserve"> </v>
      </c>
      <c r="AS291" s="44">
        <f t="shared" si="99"/>
        <v>0</v>
      </c>
      <c r="AW291" s="15"/>
    </row>
    <row r="292" spans="2:49">
      <c r="B292" s="1">
        <v>9</v>
      </c>
      <c r="C292" s="2">
        <f t="shared" si="100"/>
        <v>282</v>
      </c>
      <c r="D292" s="1">
        <v>58</v>
      </c>
      <c r="E292" s="1">
        <v>12</v>
      </c>
      <c r="F292" s="1">
        <v>50</v>
      </c>
      <c r="G292" s="1">
        <v>34</v>
      </c>
      <c r="H292" s="1" t="s">
        <v>42</v>
      </c>
      <c r="I292" s="6" t="s">
        <v>156</v>
      </c>
      <c r="J292" s="1" t="s">
        <v>205</v>
      </c>
      <c r="K292" s="2" t="str">
        <f>Magnetic!X292</f>
        <v>NWbN</v>
      </c>
      <c r="L292" s="2" t="str">
        <f>IF(ISNA(VLOOKUP(K292,Lookup!$F$7:$G$38,2,0)),"",VLOOKUP(K292,Lookup!$F$7:$G$38,2,0))</f>
        <v>N</v>
      </c>
      <c r="M292" s="1" t="s">
        <v>159</v>
      </c>
      <c r="N292" s="2">
        <f>IF(ISNA(VLOOKUP(M292,Lookup!$B$7:$C$160,2,0)),"",VLOOKUP(M292,Lookup!$B$7:$C$160,2,0))</f>
        <v>2</v>
      </c>
      <c r="O292" s="44">
        <f t="shared" si="81"/>
        <v>2</v>
      </c>
      <c r="P292" s="1" t="s">
        <v>166</v>
      </c>
      <c r="Q292" s="2">
        <f>IF(ISNA(VLOOKUP(P292,Lookup!$B$7:$C$160,2,0)),"",VLOOKUP(P292,Lookup!$B$7:$C$160,2,0))</f>
        <v>6</v>
      </c>
      <c r="R292" s="44">
        <f t="shared" si="82"/>
        <v>6</v>
      </c>
      <c r="S292" s="1" t="s">
        <v>146</v>
      </c>
      <c r="T292" s="1">
        <v>-99</v>
      </c>
      <c r="V292" s="1">
        <v>1</v>
      </c>
      <c r="Z292" s="45" t="s">
        <v>431</v>
      </c>
      <c r="AB292" s="9" t="str">
        <f t="shared" si="83"/>
        <v xml:space="preserve"> </v>
      </c>
      <c r="AC292" s="9" t="str">
        <f t="shared" si="84"/>
        <v xml:space="preserve"> </v>
      </c>
      <c r="AD292" s="9" t="str">
        <f t="shared" si="85"/>
        <v xml:space="preserve"> </v>
      </c>
      <c r="AE292" s="9" t="str">
        <f t="shared" si="86"/>
        <v xml:space="preserve"> </v>
      </c>
      <c r="AF292" s="9">
        <f t="shared" si="87"/>
        <v>1</v>
      </c>
      <c r="AG292" s="9" t="str">
        <f t="shared" si="88"/>
        <v xml:space="preserve"> </v>
      </c>
      <c r="AH292" s="9" t="str">
        <f t="shared" si="89"/>
        <v xml:space="preserve"> </v>
      </c>
      <c r="AI292" s="9" t="str">
        <f t="shared" si="90"/>
        <v xml:space="preserve"> </v>
      </c>
      <c r="AJ292" s="9" t="str">
        <f t="shared" si="91"/>
        <v xml:space="preserve"> </v>
      </c>
      <c r="AK292" s="9" t="str">
        <f t="shared" si="92"/>
        <v xml:space="preserve"> </v>
      </c>
      <c r="AL292" s="9" t="str">
        <f t="shared" si="93"/>
        <v xml:space="preserve"> </v>
      </c>
      <c r="AN292" s="44">
        <f t="shared" si="94"/>
        <v>1</v>
      </c>
      <c r="AO292" s="44" t="str">
        <f t="shared" si="95"/>
        <v xml:space="preserve"> </v>
      </c>
      <c r="AP292" s="44" t="str">
        <f t="shared" si="96"/>
        <v xml:space="preserve"> </v>
      </c>
      <c r="AQ292" s="44" t="str">
        <f t="shared" si="97"/>
        <v xml:space="preserve"> </v>
      </c>
      <c r="AR292" s="10" t="str">
        <f t="shared" si="98"/>
        <v xml:space="preserve"> </v>
      </c>
      <c r="AS292" s="44">
        <f t="shared" si="99"/>
        <v>0</v>
      </c>
      <c r="AW292" s="15"/>
    </row>
    <row r="293" spans="2:49">
      <c r="B293" s="1">
        <v>10</v>
      </c>
      <c r="C293" s="2">
        <f t="shared" si="100"/>
        <v>283</v>
      </c>
      <c r="D293" s="1">
        <v>-99</v>
      </c>
      <c r="E293" s="1">
        <v>-99</v>
      </c>
      <c r="F293" s="1">
        <v>48</v>
      </c>
      <c r="G293" s="1">
        <v>39</v>
      </c>
      <c r="H293" s="1" t="s">
        <v>42</v>
      </c>
      <c r="I293" s="6" t="s">
        <v>156</v>
      </c>
      <c r="J293" s="1" t="s">
        <v>154</v>
      </c>
      <c r="K293" s="2" t="str">
        <f>Magnetic!X293</f>
        <v>EbS</v>
      </c>
      <c r="L293" s="2" t="str">
        <f>IF(ISNA(VLOOKUP(K293,Lookup!$F$7:$G$38,2,0)),"",VLOOKUP(K293,Lookup!$F$7:$G$38,2,0))</f>
        <v>E</v>
      </c>
      <c r="M293" s="1" t="s">
        <v>130</v>
      </c>
      <c r="N293" s="2">
        <f>IF(ISNA(VLOOKUP(M293,Lookup!$B$7:$C$160,2,0)),"",VLOOKUP(M293,Lookup!$B$7:$C$160,2,0))</f>
        <v>4</v>
      </c>
      <c r="O293" s="44">
        <f t="shared" si="81"/>
        <v>4</v>
      </c>
      <c r="P293" s="1" t="s">
        <v>166</v>
      </c>
      <c r="Q293" s="2">
        <f>IF(ISNA(VLOOKUP(P293,Lookup!$B$7:$C$160,2,0)),"",VLOOKUP(P293,Lookup!$B$7:$C$160,2,0))</f>
        <v>6</v>
      </c>
      <c r="R293" s="44">
        <f t="shared" si="82"/>
        <v>6</v>
      </c>
      <c r="S293" s="1" t="s">
        <v>134</v>
      </c>
      <c r="T293" s="1">
        <v>-99</v>
      </c>
      <c r="U293" s="1">
        <v>1</v>
      </c>
      <c r="Z293" s="45" t="s">
        <v>423</v>
      </c>
      <c r="AB293" s="9" t="str">
        <f t="shared" si="83"/>
        <v xml:space="preserve"> </v>
      </c>
      <c r="AC293" s="9" t="str">
        <f t="shared" si="84"/>
        <v xml:space="preserve"> </v>
      </c>
      <c r="AD293" s="9" t="str">
        <f t="shared" si="85"/>
        <v xml:space="preserve"> </v>
      </c>
      <c r="AE293" s="9" t="str">
        <f t="shared" si="86"/>
        <v xml:space="preserve"> </v>
      </c>
      <c r="AF293" s="9">
        <f t="shared" si="87"/>
        <v>1</v>
      </c>
      <c r="AG293" s="9" t="str">
        <f t="shared" si="88"/>
        <v xml:space="preserve"> </v>
      </c>
      <c r="AH293" s="9" t="str">
        <f t="shared" si="89"/>
        <v xml:space="preserve"> </v>
      </c>
      <c r="AI293" s="9" t="str">
        <f t="shared" si="90"/>
        <v xml:space="preserve"> </v>
      </c>
      <c r="AJ293" s="9" t="str">
        <f t="shared" si="91"/>
        <v xml:space="preserve"> </v>
      </c>
      <c r="AK293" s="9" t="str">
        <f t="shared" si="92"/>
        <v xml:space="preserve"> </v>
      </c>
      <c r="AL293" s="9" t="str">
        <f t="shared" si="93"/>
        <v xml:space="preserve"> </v>
      </c>
      <c r="AN293" s="44" t="str">
        <f t="shared" si="94"/>
        <v xml:space="preserve"> </v>
      </c>
      <c r="AO293" s="44">
        <f t="shared" si="95"/>
        <v>1</v>
      </c>
      <c r="AP293" s="44" t="str">
        <f t="shared" si="96"/>
        <v xml:space="preserve"> </v>
      </c>
      <c r="AQ293" s="44" t="str">
        <f t="shared" si="97"/>
        <v xml:space="preserve"> </v>
      </c>
      <c r="AR293" s="10" t="str">
        <f t="shared" si="98"/>
        <v xml:space="preserve"> </v>
      </c>
      <c r="AS293" s="44">
        <f t="shared" si="99"/>
        <v>0</v>
      </c>
      <c r="AW293" s="15"/>
    </row>
    <row r="294" spans="2:49">
      <c r="B294" s="1">
        <v>11</v>
      </c>
      <c r="C294" s="2">
        <f t="shared" si="100"/>
        <v>284</v>
      </c>
      <c r="D294" s="1">
        <v>55</v>
      </c>
      <c r="E294" s="1">
        <v>44</v>
      </c>
      <c r="F294" s="1">
        <v>46</v>
      </c>
      <c r="G294" s="1">
        <v>19</v>
      </c>
      <c r="H294" s="1" t="s">
        <v>42</v>
      </c>
      <c r="I294" s="6" t="s">
        <v>156</v>
      </c>
      <c r="J294" s="1" t="s">
        <v>211</v>
      </c>
      <c r="K294" s="2" t="str">
        <f>Magnetic!X294</f>
        <v>SSE</v>
      </c>
      <c r="L294" s="2" t="str">
        <f>IF(ISNA(VLOOKUP(K294,Lookup!$F$7:$G$38,2,0)),"",VLOOKUP(K294,Lookup!$F$7:$G$38,2,0))</f>
        <v>S</v>
      </c>
      <c r="M294" s="1" t="s">
        <v>159</v>
      </c>
      <c r="N294" s="2">
        <f>IF(ISNA(VLOOKUP(M294,Lookup!$B$7:$C$160,2,0)),"",VLOOKUP(M294,Lookup!$B$7:$C$160,2,0))</f>
        <v>2</v>
      </c>
      <c r="O294" s="44">
        <f t="shared" si="81"/>
        <v>2</v>
      </c>
      <c r="P294" s="1" t="s">
        <v>157</v>
      </c>
      <c r="Q294" s="2">
        <f>IF(ISNA(VLOOKUP(P294,Lookup!$B$7:$C$160,2,0)),"",VLOOKUP(P294,Lookup!$B$7:$C$160,2,0))</f>
        <v>4</v>
      </c>
      <c r="R294" s="44">
        <f t="shared" si="82"/>
        <v>4</v>
      </c>
      <c r="S294" s="1" t="s">
        <v>208</v>
      </c>
      <c r="T294" s="1">
        <v>-99</v>
      </c>
      <c r="U294" s="1">
        <v>1</v>
      </c>
      <c r="W294" s="1">
        <v>1</v>
      </c>
      <c r="X294" s="1" t="s">
        <v>212</v>
      </c>
      <c r="Z294" s="45" t="s">
        <v>423</v>
      </c>
      <c r="AB294" s="9" t="str">
        <f t="shared" si="83"/>
        <v xml:space="preserve"> </v>
      </c>
      <c r="AC294" s="9" t="str">
        <f t="shared" si="84"/>
        <v xml:space="preserve"> </v>
      </c>
      <c r="AD294" s="9">
        <f t="shared" si="85"/>
        <v>1</v>
      </c>
      <c r="AE294" s="9" t="str">
        <f t="shared" si="86"/>
        <v xml:space="preserve"> </v>
      </c>
      <c r="AF294" s="9" t="str">
        <f t="shared" si="87"/>
        <v xml:space="preserve"> </v>
      </c>
      <c r="AG294" s="9" t="str">
        <f t="shared" si="88"/>
        <v xml:space="preserve"> </v>
      </c>
      <c r="AH294" s="9" t="str">
        <f t="shared" si="89"/>
        <v xml:space="preserve"> </v>
      </c>
      <c r="AI294" s="9" t="str">
        <f t="shared" si="90"/>
        <v xml:space="preserve"> </v>
      </c>
      <c r="AJ294" s="9" t="str">
        <f t="shared" si="91"/>
        <v xml:space="preserve"> </v>
      </c>
      <c r="AK294" s="9" t="str">
        <f t="shared" si="92"/>
        <v xml:space="preserve"> </v>
      </c>
      <c r="AL294" s="9" t="str">
        <f t="shared" si="93"/>
        <v xml:space="preserve"> </v>
      </c>
      <c r="AN294" s="44" t="str">
        <f t="shared" si="94"/>
        <v xml:space="preserve"> </v>
      </c>
      <c r="AO294" s="44" t="str">
        <f t="shared" si="95"/>
        <v xml:space="preserve"> </v>
      </c>
      <c r="AP294" s="44">
        <f t="shared" si="96"/>
        <v>1</v>
      </c>
      <c r="AQ294" s="44" t="str">
        <f t="shared" si="97"/>
        <v xml:space="preserve"> </v>
      </c>
      <c r="AR294" s="10" t="str">
        <f t="shared" si="98"/>
        <v xml:space="preserve"> </v>
      </c>
      <c r="AS294" s="44">
        <f t="shared" si="99"/>
        <v>0</v>
      </c>
      <c r="AW294" s="15"/>
    </row>
    <row r="295" spans="2:49">
      <c r="B295" s="1">
        <v>12</v>
      </c>
      <c r="C295" s="2">
        <f t="shared" si="100"/>
        <v>285</v>
      </c>
      <c r="D295" s="1">
        <v>-99</v>
      </c>
      <c r="E295" s="1">
        <v>-99</v>
      </c>
      <c r="F295" s="1">
        <v>45</v>
      </c>
      <c r="G295" s="1">
        <v>22</v>
      </c>
      <c r="H295" s="1" t="s">
        <v>42</v>
      </c>
      <c r="I295" s="6" t="s">
        <v>156</v>
      </c>
      <c r="J295" s="1" t="s">
        <v>153</v>
      </c>
      <c r="K295" s="2" t="str">
        <f>Magnetic!X295</f>
        <v>SWbW</v>
      </c>
      <c r="L295" s="2" t="str">
        <f>IF(ISNA(VLOOKUP(K295,Lookup!$F$7:$G$38,2,0)),"",VLOOKUP(K295,Lookup!$F$7:$G$38,2,0))</f>
        <v>W</v>
      </c>
      <c r="M295" s="1" t="s">
        <v>163</v>
      </c>
      <c r="N295" s="2">
        <f>IF(ISNA(VLOOKUP(M295,Lookup!$B$7:$C$160,2,0)),"",VLOOKUP(M295,Lookup!$B$7:$C$160,2,0))</f>
        <v>5</v>
      </c>
      <c r="O295" s="44">
        <f t="shared" si="81"/>
        <v>5</v>
      </c>
      <c r="P295" s="1" t="s">
        <v>163</v>
      </c>
      <c r="Q295" s="2">
        <f>IF(ISNA(VLOOKUP(P295,Lookup!$B$7:$C$160,2,0)),"",VLOOKUP(P295,Lookup!$B$7:$C$160,2,0))</f>
        <v>5</v>
      </c>
      <c r="R295" s="44">
        <f t="shared" si="82"/>
        <v>5</v>
      </c>
      <c r="S295" s="1" t="s">
        <v>172</v>
      </c>
      <c r="T295" s="1">
        <v>-99</v>
      </c>
      <c r="U295" s="1">
        <v>1</v>
      </c>
      <c r="Z295" s="45" t="s">
        <v>427</v>
      </c>
      <c r="AB295" s="9" t="str">
        <f t="shared" si="83"/>
        <v xml:space="preserve"> </v>
      </c>
      <c r="AC295" s="9" t="str">
        <f t="shared" si="84"/>
        <v xml:space="preserve"> </v>
      </c>
      <c r="AD295" s="9" t="str">
        <f t="shared" si="85"/>
        <v xml:space="preserve"> </v>
      </c>
      <c r="AE295" s="9">
        <f t="shared" si="86"/>
        <v>1</v>
      </c>
      <c r="AF295" s="9" t="str">
        <f t="shared" si="87"/>
        <v xml:space="preserve"> </v>
      </c>
      <c r="AG295" s="9" t="str">
        <f t="shared" si="88"/>
        <v xml:space="preserve"> </v>
      </c>
      <c r="AH295" s="9" t="str">
        <f t="shared" si="89"/>
        <v xml:space="preserve"> </v>
      </c>
      <c r="AI295" s="9" t="str">
        <f t="shared" si="90"/>
        <v xml:space="preserve"> </v>
      </c>
      <c r="AJ295" s="9" t="str">
        <f t="shared" si="91"/>
        <v xml:space="preserve"> </v>
      </c>
      <c r="AK295" s="9" t="str">
        <f t="shared" si="92"/>
        <v xml:space="preserve"> </v>
      </c>
      <c r="AL295" s="9" t="str">
        <f t="shared" si="93"/>
        <v xml:space="preserve"> </v>
      </c>
      <c r="AN295" s="44" t="str">
        <f t="shared" si="94"/>
        <v xml:space="preserve"> </v>
      </c>
      <c r="AO295" s="44" t="str">
        <f t="shared" si="95"/>
        <v xml:space="preserve"> </v>
      </c>
      <c r="AP295" s="44" t="str">
        <f t="shared" si="96"/>
        <v xml:space="preserve"> </v>
      </c>
      <c r="AQ295" s="44">
        <f t="shared" si="97"/>
        <v>1</v>
      </c>
      <c r="AR295" s="10" t="str">
        <f t="shared" si="98"/>
        <v xml:space="preserve"> </v>
      </c>
      <c r="AS295" s="44">
        <f t="shared" si="99"/>
        <v>0</v>
      </c>
    </row>
    <row r="296" spans="2:49">
      <c r="B296" s="1">
        <v>13</v>
      </c>
      <c r="C296" s="2">
        <f t="shared" si="100"/>
        <v>286</v>
      </c>
      <c r="D296" s="1">
        <v>-99</v>
      </c>
      <c r="E296" s="1">
        <v>-99</v>
      </c>
      <c r="F296" s="1">
        <v>39</v>
      </c>
      <c r="G296" s="1">
        <v>49</v>
      </c>
      <c r="H296" s="1" t="s">
        <v>42</v>
      </c>
      <c r="I296" s="6" t="s">
        <v>156</v>
      </c>
      <c r="J296" s="1" t="s">
        <v>144</v>
      </c>
      <c r="K296" s="2" t="str">
        <f>Magnetic!X296</f>
        <v>WbN</v>
      </c>
      <c r="L296" s="2" t="str">
        <f>IF(ISNA(VLOOKUP(K296,Lookup!$F$7:$G$38,2,0)),"",VLOOKUP(K296,Lookup!$F$7:$G$38,2,0))</f>
        <v>W</v>
      </c>
      <c r="M296" s="1" t="s">
        <v>166</v>
      </c>
      <c r="N296" s="2">
        <f>IF(ISNA(VLOOKUP(M296,Lookup!$B$7:$C$160,2,0)),"",VLOOKUP(M296,Lookup!$B$7:$C$160,2,0))</f>
        <v>6</v>
      </c>
      <c r="O296" s="44">
        <f t="shared" si="81"/>
        <v>6</v>
      </c>
      <c r="P296" s="1" t="s">
        <v>166</v>
      </c>
      <c r="Q296" s="2">
        <f>IF(ISNA(VLOOKUP(P296,Lookup!$B$7:$C$160,2,0)),"",VLOOKUP(P296,Lookup!$B$7:$C$160,2,0))</f>
        <v>6</v>
      </c>
      <c r="R296" s="44">
        <f t="shared" si="82"/>
        <v>6</v>
      </c>
      <c r="S296" s="1" t="s">
        <v>172</v>
      </c>
      <c r="T296" s="1">
        <v>-99</v>
      </c>
      <c r="U296" s="1">
        <v>1</v>
      </c>
      <c r="W296" s="1">
        <v>1</v>
      </c>
      <c r="Z296" s="45" t="s">
        <v>427</v>
      </c>
      <c r="AB296" s="9" t="str">
        <f t="shared" si="83"/>
        <v xml:space="preserve"> </v>
      </c>
      <c r="AC296" s="9" t="str">
        <f t="shared" si="84"/>
        <v xml:space="preserve"> </v>
      </c>
      <c r="AD296" s="9" t="str">
        <f t="shared" si="85"/>
        <v xml:space="preserve"> </v>
      </c>
      <c r="AE296" s="9" t="str">
        <f t="shared" si="86"/>
        <v xml:space="preserve"> </v>
      </c>
      <c r="AF296" s="9">
        <f t="shared" si="87"/>
        <v>1</v>
      </c>
      <c r="AG296" s="9" t="str">
        <f t="shared" si="88"/>
        <v xml:space="preserve"> </v>
      </c>
      <c r="AH296" s="9" t="str">
        <f t="shared" si="89"/>
        <v xml:space="preserve"> </v>
      </c>
      <c r="AI296" s="9" t="str">
        <f t="shared" si="90"/>
        <v xml:space="preserve"> </v>
      </c>
      <c r="AJ296" s="9" t="str">
        <f t="shared" si="91"/>
        <v xml:space="preserve"> </v>
      </c>
      <c r="AK296" s="9" t="str">
        <f t="shared" si="92"/>
        <v xml:space="preserve"> </v>
      </c>
      <c r="AL296" s="9" t="str">
        <f t="shared" si="93"/>
        <v xml:space="preserve"> </v>
      </c>
      <c r="AN296" s="44" t="str">
        <f t="shared" si="94"/>
        <v xml:space="preserve"> </v>
      </c>
      <c r="AO296" s="44" t="str">
        <f t="shared" si="95"/>
        <v xml:space="preserve"> </v>
      </c>
      <c r="AP296" s="44" t="str">
        <f t="shared" si="96"/>
        <v xml:space="preserve"> </v>
      </c>
      <c r="AQ296" s="44">
        <f t="shared" si="97"/>
        <v>1</v>
      </c>
      <c r="AR296" s="10" t="str">
        <f t="shared" si="98"/>
        <v xml:space="preserve"> </v>
      </c>
      <c r="AS296" s="44">
        <f t="shared" si="99"/>
        <v>0</v>
      </c>
    </row>
    <row r="297" spans="2:49">
      <c r="B297" s="1">
        <v>14</v>
      </c>
      <c r="C297" s="2">
        <f t="shared" si="100"/>
        <v>287</v>
      </c>
      <c r="D297" s="1">
        <v>53</v>
      </c>
      <c r="E297" s="1">
        <v>57</v>
      </c>
      <c r="F297" s="1">
        <v>34</v>
      </c>
      <c r="G297" s="1">
        <v>21</v>
      </c>
      <c r="H297" s="1" t="s">
        <v>42</v>
      </c>
      <c r="I297" s="6" t="s">
        <v>156</v>
      </c>
      <c r="J297" s="1" t="s">
        <v>210</v>
      </c>
      <c r="K297" s="2" t="str">
        <f>Magnetic!X297</f>
        <v>WNW</v>
      </c>
      <c r="L297" s="2" t="str">
        <f>IF(ISNA(VLOOKUP(K297,Lookup!$F$7:$G$38,2,0)),"",VLOOKUP(K297,Lookup!$F$7:$G$38,2,0))</f>
        <v>W</v>
      </c>
      <c r="M297" s="1" t="s">
        <v>166</v>
      </c>
      <c r="N297" s="2">
        <f>IF(ISNA(VLOOKUP(M297,Lookup!$B$7:$C$160,2,0)),"",VLOOKUP(M297,Lookup!$B$7:$C$160,2,0))</f>
        <v>6</v>
      </c>
      <c r="O297" s="44">
        <f t="shared" si="81"/>
        <v>6</v>
      </c>
      <c r="P297" s="1" t="s">
        <v>166</v>
      </c>
      <c r="Q297" s="2">
        <f>IF(ISNA(VLOOKUP(P297,Lookup!$B$7:$C$160,2,0)),"",VLOOKUP(P297,Lookup!$B$7:$C$160,2,0))</f>
        <v>6</v>
      </c>
      <c r="R297" s="44">
        <f t="shared" si="82"/>
        <v>6</v>
      </c>
      <c r="S297" s="1" t="s">
        <v>147</v>
      </c>
      <c r="T297" s="1">
        <v>-99</v>
      </c>
      <c r="U297" s="1">
        <v>1</v>
      </c>
      <c r="Z297" s="45" t="s">
        <v>427</v>
      </c>
      <c r="AB297" s="9" t="str">
        <f t="shared" si="83"/>
        <v xml:space="preserve"> </v>
      </c>
      <c r="AC297" s="9" t="str">
        <f t="shared" si="84"/>
        <v xml:space="preserve"> </v>
      </c>
      <c r="AD297" s="9" t="str">
        <f t="shared" si="85"/>
        <v xml:space="preserve"> </v>
      </c>
      <c r="AE297" s="9" t="str">
        <f t="shared" si="86"/>
        <v xml:space="preserve"> </v>
      </c>
      <c r="AF297" s="9">
        <f t="shared" si="87"/>
        <v>1</v>
      </c>
      <c r="AG297" s="9" t="str">
        <f t="shared" si="88"/>
        <v xml:space="preserve"> </v>
      </c>
      <c r="AH297" s="9" t="str">
        <f t="shared" si="89"/>
        <v xml:space="preserve"> </v>
      </c>
      <c r="AI297" s="9" t="str">
        <f t="shared" si="90"/>
        <v xml:space="preserve"> </v>
      </c>
      <c r="AJ297" s="9" t="str">
        <f t="shared" si="91"/>
        <v xml:space="preserve"> </v>
      </c>
      <c r="AK297" s="9" t="str">
        <f t="shared" si="92"/>
        <v xml:space="preserve"> </v>
      </c>
      <c r="AL297" s="9" t="str">
        <f t="shared" si="93"/>
        <v xml:space="preserve"> </v>
      </c>
      <c r="AN297" s="44" t="str">
        <f t="shared" si="94"/>
        <v xml:space="preserve"> </v>
      </c>
      <c r="AO297" s="44" t="str">
        <f t="shared" si="95"/>
        <v xml:space="preserve"> </v>
      </c>
      <c r="AP297" s="44" t="str">
        <f t="shared" si="96"/>
        <v xml:space="preserve"> </v>
      </c>
      <c r="AQ297" s="44">
        <f t="shared" si="97"/>
        <v>1</v>
      </c>
      <c r="AR297" s="10" t="str">
        <f t="shared" si="98"/>
        <v xml:space="preserve"> </v>
      </c>
      <c r="AS297" s="44">
        <f t="shared" si="99"/>
        <v>0</v>
      </c>
    </row>
    <row r="298" spans="2:49">
      <c r="B298" s="1">
        <v>15</v>
      </c>
      <c r="C298" s="2">
        <f t="shared" si="100"/>
        <v>288</v>
      </c>
      <c r="D298" s="1">
        <v>53</v>
      </c>
      <c r="E298" s="1">
        <v>30</v>
      </c>
      <c r="F298" s="1">
        <v>28</v>
      </c>
      <c r="G298" s="1">
        <v>49</v>
      </c>
      <c r="H298" s="1" t="s">
        <v>42</v>
      </c>
      <c r="I298" s="6" t="s">
        <v>156</v>
      </c>
      <c r="J298" s="1" t="s">
        <v>144</v>
      </c>
      <c r="K298" s="2" t="str">
        <f>Magnetic!X298</f>
        <v>WbN</v>
      </c>
      <c r="L298" s="2" t="str">
        <f>IF(ISNA(VLOOKUP(K298,Lookup!$F$7:$G$38,2,0)),"",VLOOKUP(K298,Lookup!$F$7:$G$38,2,0))</f>
        <v>W</v>
      </c>
      <c r="M298" s="1" t="s">
        <v>202</v>
      </c>
      <c r="N298" s="2">
        <f>IF(ISNA(VLOOKUP(M298,Lookup!$B$7:$C$160,2,0)),"",VLOOKUP(M298,Lookup!$B$7:$C$160,2,0))</f>
        <v>9</v>
      </c>
      <c r="O298" s="44">
        <f t="shared" si="81"/>
        <v>9</v>
      </c>
      <c r="P298" s="1" t="s">
        <v>202</v>
      </c>
      <c r="Q298" s="2">
        <f>IF(ISNA(VLOOKUP(P298,Lookup!$B$7:$C$160,2,0)),"",VLOOKUP(P298,Lookup!$B$7:$C$160,2,0))</f>
        <v>9</v>
      </c>
      <c r="R298" s="44">
        <f t="shared" si="82"/>
        <v>9</v>
      </c>
      <c r="S298" s="1" t="s">
        <v>172</v>
      </c>
      <c r="T298" s="1">
        <v>-99</v>
      </c>
      <c r="U298" s="1">
        <v>1</v>
      </c>
      <c r="Z298" s="45" t="s">
        <v>207</v>
      </c>
      <c r="AB298" s="9" t="str">
        <f t="shared" si="83"/>
        <v xml:space="preserve"> </v>
      </c>
      <c r="AC298" s="9" t="str">
        <f t="shared" si="84"/>
        <v xml:space="preserve"> </v>
      </c>
      <c r="AD298" s="9" t="str">
        <f t="shared" si="85"/>
        <v xml:space="preserve"> </v>
      </c>
      <c r="AE298" s="9" t="str">
        <f t="shared" si="86"/>
        <v xml:space="preserve"> </v>
      </c>
      <c r="AF298" s="9" t="str">
        <f t="shared" si="87"/>
        <v xml:space="preserve"> </v>
      </c>
      <c r="AG298" s="9" t="str">
        <f t="shared" si="88"/>
        <v xml:space="preserve"> </v>
      </c>
      <c r="AH298" s="9" t="str">
        <f t="shared" si="89"/>
        <v xml:space="preserve"> </v>
      </c>
      <c r="AI298" s="9">
        <f t="shared" si="90"/>
        <v>1</v>
      </c>
      <c r="AJ298" s="9" t="str">
        <f t="shared" si="91"/>
        <v xml:space="preserve"> </v>
      </c>
      <c r="AK298" s="9" t="str">
        <f t="shared" si="92"/>
        <v xml:space="preserve"> </v>
      </c>
      <c r="AL298" s="9" t="str">
        <f t="shared" si="93"/>
        <v xml:space="preserve"> </v>
      </c>
      <c r="AN298" s="44" t="str">
        <f t="shared" si="94"/>
        <v xml:space="preserve"> </v>
      </c>
      <c r="AO298" s="44" t="str">
        <f t="shared" si="95"/>
        <v xml:space="preserve"> </v>
      </c>
      <c r="AP298" s="44" t="str">
        <f t="shared" si="96"/>
        <v xml:space="preserve"> </v>
      </c>
      <c r="AQ298" s="44">
        <f t="shared" si="97"/>
        <v>1</v>
      </c>
      <c r="AR298" s="10" t="str">
        <f t="shared" si="98"/>
        <v xml:space="preserve"> </v>
      </c>
      <c r="AS298" s="44">
        <f t="shared" si="99"/>
        <v>1</v>
      </c>
    </row>
    <row r="299" spans="2:49">
      <c r="B299" s="1">
        <v>16</v>
      </c>
      <c r="C299" s="2">
        <f t="shared" si="100"/>
        <v>289</v>
      </c>
      <c r="D299" s="1">
        <v>51</v>
      </c>
      <c r="E299" s="1">
        <v>46</v>
      </c>
      <c r="F299" s="1">
        <v>24</v>
      </c>
      <c r="G299" s="1">
        <v>16</v>
      </c>
      <c r="H299" s="1" t="s">
        <v>42</v>
      </c>
      <c r="I299" s="6" t="s">
        <v>156</v>
      </c>
      <c r="J299" s="1" t="s">
        <v>205</v>
      </c>
      <c r="K299" s="2" t="str">
        <f>Magnetic!X299</f>
        <v>NW</v>
      </c>
      <c r="L299" s="2" t="str">
        <f>IF(ISNA(VLOOKUP(K299,Lookup!$F$7:$G$38,2,0)),"",VLOOKUP(K299,Lookup!$F$7:$G$38,2,0))</f>
        <v>W</v>
      </c>
      <c r="M299" s="1" t="s">
        <v>130</v>
      </c>
      <c r="N299" s="2">
        <f>IF(ISNA(VLOOKUP(M299,Lookup!$B$7:$C$160,2,0)),"",VLOOKUP(M299,Lookup!$B$7:$C$160,2,0))</f>
        <v>4</v>
      </c>
      <c r="O299" s="44">
        <f t="shared" si="81"/>
        <v>4</v>
      </c>
      <c r="P299" s="1" t="s">
        <v>206</v>
      </c>
      <c r="Q299" s="2">
        <f>IF(ISNA(VLOOKUP(P299,Lookup!$B$7:$C$160,2,0)),"",VLOOKUP(P299,Lookup!$B$7:$C$160,2,0))</f>
        <v>8</v>
      </c>
      <c r="R299" s="44">
        <f t="shared" si="82"/>
        <v>8</v>
      </c>
      <c r="S299" s="1" t="s">
        <v>208</v>
      </c>
      <c r="T299" s="1">
        <v>-99</v>
      </c>
      <c r="U299" s="1">
        <v>1</v>
      </c>
      <c r="Z299" s="45" t="s">
        <v>207</v>
      </c>
      <c r="AB299" s="9" t="str">
        <f t="shared" si="83"/>
        <v xml:space="preserve"> </v>
      </c>
      <c r="AC299" s="9" t="str">
        <f t="shared" si="84"/>
        <v xml:space="preserve"> </v>
      </c>
      <c r="AD299" s="9" t="str">
        <f t="shared" si="85"/>
        <v xml:space="preserve"> </v>
      </c>
      <c r="AE299" s="9" t="str">
        <f t="shared" si="86"/>
        <v xml:space="preserve"> </v>
      </c>
      <c r="AF299" s="9" t="str">
        <f t="shared" si="87"/>
        <v xml:space="preserve"> </v>
      </c>
      <c r="AG299" s="9" t="str">
        <f t="shared" si="88"/>
        <v xml:space="preserve"> </v>
      </c>
      <c r="AH299" s="9">
        <f t="shared" si="89"/>
        <v>1</v>
      </c>
      <c r="AI299" s="9" t="str">
        <f t="shared" si="90"/>
        <v xml:space="preserve"> </v>
      </c>
      <c r="AJ299" s="9" t="str">
        <f t="shared" si="91"/>
        <v xml:space="preserve"> </v>
      </c>
      <c r="AK299" s="9" t="str">
        <f t="shared" si="92"/>
        <v xml:space="preserve"> </v>
      </c>
      <c r="AL299" s="9" t="str">
        <f t="shared" si="93"/>
        <v xml:space="preserve"> </v>
      </c>
      <c r="AN299" s="44" t="str">
        <f t="shared" si="94"/>
        <v xml:space="preserve"> </v>
      </c>
      <c r="AO299" s="44" t="str">
        <f t="shared" si="95"/>
        <v xml:space="preserve"> </v>
      </c>
      <c r="AP299" s="44" t="str">
        <f t="shared" si="96"/>
        <v xml:space="preserve"> </v>
      </c>
      <c r="AQ299" s="44">
        <f t="shared" si="97"/>
        <v>1</v>
      </c>
      <c r="AR299" s="10" t="str">
        <f t="shared" si="98"/>
        <v xml:space="preserve"> </v>
      </c>
      <c r="AS299" s="44">
        <f t="shared" si="99"/>
        <v>0</v>
      </c>
    </row>
    <row r="300" spans="2:49">
      <c r="B300" s="1">
        <v>17</v>
      </c>
      <c r="C300" s="2">
        <f t="shared" si="100"/>
        <v>290</v>
      </c>
      <c r="D300" s="1">
        <v>50</v>
      </c>
      <c r="E300" s="1">
        <v>23</v>
      </c>
      <c r="F300" s="1">
        <v>19</v>
      </c>
      <c r="G300" s="1">
        <v>42</v>
      </c>
      <c r="H300" s="1" t="s">
        <v>42</v>
      </c>
      <c r="I300" s="6" t="s">
        <v>156</v>
      </c>
      <c r="J300" s="1" t="s">
        <v>148</v>
      </c>
      <c r="K300" s="2" t="str">
        <f>Magnetic!X300</f>
        <v>NbE</v>
      </c>
      <c r="L300" s="2" t="str">
        <f>IF(ISNA(VLOOKUP(K300,Lookup!$F$7:$G$38,2,0)),"",VLOOKUP(K300,Lookup!$F$7:$G$38,2,0))</f>
        <v>N</v>
      </c>
      <c r="M300" s="1" t="s">
        <v>130</v>
      </c>
      <c r="N300" s="2">
        <f>IF(ISNA(VLOOKUP(M300,Lookup!$B$7:$C$160,2,0)),"",VLOOKUP(M300,Lookup!$B$7:$C$160,2,0))</f>
        <v>4</v>
      </c>
      <c r="O300" s="44">
        <f t="shared" si="81"/>
        <v>4</v>
      </c>
      <c r="P300" s="1" t="s">
        <v>166</v>
      </c>
      <c r="Q300" s="2">
        <f>IF(ISNA(VLOOKUP(P300,Lookup!$B$7:$C$160,2,0)),"",VLOOKUP(P300,Lookup!$B$7:$C$160,2,0))</f>
        <v>6</v>
      </c>
      <c r="R300" s="44">
        <f t="shared" si="82"/>
        <v>6</v>
      </c>
      <c r="S300" s="1" t="s">
        <v>208</v>
      </c>
      <c r="T300" s="1">
        <v>-99</v>
      </c>
      <c r="U300" s="1">
        <v>1</v>
      </c>
      <c r="X300" s="1" t="s">
        <v>209</v>
      </c>
      <c r="Z300" s="45" t="s">
        <v>207</v>
      </c>
      <c r="AB300" s="9" t="str">
        <f t="shared" si="83"/>
        <v xml:space="preserve"> </v>
      </c>
      <c r="AC300" s="9" t="str">
        <f t="shared" si="84"/>
        <v xml:space="preserve"> </v>
      </c>
      <c r="AD300" s="9" t="str">
        <f t="shared" si="85"/>
        <v xml:space="preserve"> </v>
      </c>
      <c r="AE300" s="9" t="str">
        <f t="shared" si="86"/>
        <v xml:space="preserve"> </v>
      </c>
      <c r="AF300" s="9">
        <f t="shared" si="87"/>
        <v>1</v>
      </c>
      <c r="AG300" s="9" t="str">
        <f t="shared" si="88"/>
        <v xml:space="preserve"> </v>
      </c>
      <c r="AH300" s="9" t="str">
        <f t="shared" si="89"/>
        <v xml:space="preserve"> </v>
      </c>
      <c r="AI300" s="9" t="str">
        <f t="shared" si="90"/>
        <v xml:space="preserve"> </v>
      </c>
      <c r="AJ300" s="9" t="str">
        <f t="shared" si="91"/>
        <v xml:space="preserve"> </v>
      </c>
      <c r="AK300" s="9" t="str">
        <f t="shared" si="92"/>
        <v xml:space="preserve"> </v>
      </c>
      <c r="AL300" s="9" t="str">
        <f t="shared" si="93"/>
        <v xml:space="preserve"> </v>
      </c>
      <c r="AN300" s="44">
        <f t="shared" si="94"/>
        <v>1</v>
      </c>
      <c r="AO300" s="44" t="str">
        <f t="shared" si="95"/>
        <v xml:space="preserve"> </v>
      </c>
      <c r="AP300" s="44" t="str">
        <f t="shared" si="96"/>
        <v xml:space="preserve"> </v>
      </c>
      <c r="AQ300" s="44" t="str">
        <f t="shared" si="97"/>
        <v xml:space="preserve"> </v>
      </c>
      <c r="AR300" s="10" t="str">
        <f t="shared" si="98"/>
        <v xml:space="preserve"> </v>
      </c>
      <c r="AS300" s="44">
        <f t="shared" si="99"/>
        <v>0</v>
      </c>
    </row>
    <row r="301" spans="2:49">
      <c r="B301" s="1">
        <v>18</v>
      </c>
      <c r="C301" s="2">
        <f t="shared" si="100"/>
        <v>291</v>
      </c>
      <c r="D301" s="1">
        <v>49</v>
      </c>
      <c r="E301" s="1">
        <v>39</v>
      </c>
      <c r="F301" s="1">
        <v>14</v>
      </c>
      <c r="G301" s="1">
        <v>48</v>
      </c>
      <c r="H301" s="1" t="s">
        <v>42</v>
      </c>
      <c r="I301" s="6" t="s">
        <v>156</v>
      </c>
      <c r="J301" s="1" t="s">
        <v>42</v>
      </c>
      <c r="K301" s="2" t="str">
        <f>Magnetic!X301</f>
        <v>NWbW</v>
      </c>
      <c r="L301" s="2" t="str">
        <f>IF(ISNA(VLOOKUP(K301,Lookup!$F$7:$G$38,2,0)),"",VLOOKUP(K301,Lookup!$F$7:$G$38,2,0))</f>
        <v>W</v>
      </c>
      <c r="M301" s="1" t="s">
        <v>206</v>
      </c>
      <c r="N301" s="2">
        <f>IF(ISNA(VLOOKUP(M301,Lookup!$B$7:$C$160,2,0)),"",VLOOKUP(M301,Lookup!$B$7:$C$160,2,0))</f>
        <v>8</v>
      </c>
      <c r="O301" s="44">
        <f t="shared" si="81"/>
        <v>8</v>
      </c>
      <c r="P301" s="1" t="s">
        <v>206</v>
      </c>
      <c r="Q301" s="2">
        <f>IF(ISNA(VLOOKUP(P301,Lookup!$B$7:$C$160,2,0)),"",VLOOKUP(P301,Lookup!$B$7:$C$160,2,0))</f>
        <v>8</v>
      </c>
      <c r="R301" s="44">
        <f t="shared" si="82"/>
        <v>8</v>
      </c>
      <c r="S301" s="1" t="s">
        <v>146</v>
      </c>
      <c r="T301" s="1">
        <v>-99</v>
      </c>
      <c r="U301" s="1">
        <v>1</v>
      </c>
      <c r="Z301" s="45" t="s">
        <v>207</v>
      </c>
      <c r="AB301" s="9" t="str">
        <f t="shared" si="83"/>
        <v xml:space="preserve"> </v>
      </c>
      <c r="AC301" s="9" t="str">
        <f t="shared" si="84"/>
        <v xml:space="preserve"> </v>
      </c>
      <c r="AD301" s="9" t="str">
        <f t="shared" si="85"/>
        <v xml:space="preserve"> </v>
      </c>
      <c r="AE301" s="9" t="str">
        <f t="shared" si="86"/>
        <v xml:space="preserve"> </v>
      </c>
      <c r="AF301" s="9" t="str">
        <f t="shared" si="87"/>
        <v xml:space="preserve"> </v>
      </c>
      <c r="AG301" s="9" t="str">
        <f t="shared" si="88"/>
        <v xml:space="preserve"> </v>
      </c>
      <c r="AH301" s="9">
        <f t="shared" si="89"/>
        <v>1</v>
      </c>
      <c r="AI301" s="9" t="str">
        <f t="shared" si="90"/>
        <v xml:space="preserve"> </v>
      </c>
      <c r="AJ301" s="9" t="str">
        <f t="shared" si="91"/>
        <v xml:space="preserve"> </v>
      </c>
      <c r="AK301" s="9" t="str">
        <f t="shared" si="92"/>
        <v xml:space="preserve"> </v>
      </c>
      <c r="AL301" s="9" t="str">
        <f t="shared" si="93"/>
        <v xml:space="preserve"> </v>
      </c>
      <c r="AN301" s="44" t="str">
        <f t="shared" si="94"/>
        <v xml:space="preserve"> </v>
      </c>
      <c r="AO301" s="44" t="str">
        <f t="shared" si="95"/>
        <v xml:space="preserve"> </v>
      </c>
      <c r="AP301" s="44" t="str">
        <f t="shared" si="96"/>
        <v xml:space="preserve"> </v>
      </c>
      <c r="AQ301" s="44">
        <f t="shared" si="97"/>
        <v>1</v>
      </c>
      <c r="AR301" s="10" t="str">
        <f t="shared" si="98"/>
        <v xml:space="preserve"> </v>
      </c>
      <c r="AS301" s="44">
        <f t="shared" si="99"/>
        <v>0</v>
      </c>
    </row>
    <row r="302" spans="2:49">
      <c r="B302" s="1">
        <v>19</v>
      </c>
      <c r="C302" s="2">
        <f t="shared" si="100"/>
        <v>292</v>
      </c>
      <c r="D302" s="1">
        <v>49</v>
      </c>
      <c r="E302" s="1">
        <v>12</v>
      </c>
      <c r="F302" s="1">
        <v>10</v>
      </c>
      <c r="G302" s="1">
        <v>52</v>
      </c>
      <c r="H302" s="1" t="s">
        <v>42</v>
      </c>
      <c r="I302" s="6" t="s">
        <v>156</v>
      </c>
      <c r="J302" s="1" t="s">
        <v>205</v>
      </c>
      <c r="K302" s="2" t="str">
        <f>Magnetic!X302</f>
        <v>NWbW</v>
      </c>
      <c r="L302" s="2" t="str">
        <f>IF(ISNA(VLOOKUP(K302,Lookup!$F$7:$G$38,2,0)),"",VLOOKUP(K302,Lookup!$F$7:$G$38,2,0))</f>
        <v>W</v>
      </c>
      <c r="M302" s="1" t="s">
        <v>130</v>
      </c>
      <c r="N302" s="2">
        <f>IF(ISNA(VLOOKUP(M302,Lookup!$B$7:$C$160,2,0)),"",VLOOKUP(M302,Lookup!$B$7:$C$160,2,0))</f>
        <v>4</v>
      </c>
      <c r="O302" s="44">
        <f t="shared" si="81"/>
        <v>4</v>
      </c>
      <c r="P302" s="1" t="s">
        <v>166</v>
      </c>
      <c r="Q302" s="2">
        <f>IF(ISNA(VLOOKUP(P302,Lookup!$B$7:$C$160,2,0)),"",VLOOKUP(P302,Lookup!$B$7:$C$160,2,0))</f>
        <v>6</v>
      </c>
      <c r="R302" s="44">
        <f t="shared" si="82"/>
        <v>6</v>
      </c>
      <c r="S302" s="1" t="s">
        <v>146</v>
      </c>
      <c r="T302" s="1">
        <v>-99</v>
      </c>
      <c r="U302" s="1">
        <v>1</v>
      </c>
      <c r="Z302" s="44" t="s">
        <v>429</v>
      </c>
      <c r="AB302" s="9" t="str">
        <f t="shared" si="83"/>
        <v xml:space="preserve"> </v>
      </c>
      <c r="AC302" s="9" t="str">
        <f t="shared" si="84"/>
        <v xml:space="preserve"> </v>
      </c>
      <c r="AD302" s="9" t="str">
        <f t="shared" si="85"/>
        <v xml:space="preserve"> </v>
      </c>
      <c r="AE302" s="9" t="str">
        <f t="shared" si="86"/>
        <v xml:space="preserve"> </v>
      </c>
      <c r="AF302" s="9">
        <f t="shared" si="87"/>
        <v>1</v>
      </c>
      <c r="AG302" s="9" t="str">
        <f t="shared" si="88"/>
        <v xml:space="preserve"> </v>
      </c>
      <c r="AH302" s="9" t="str">
        <f t="shared" si="89"/>
        <v xml:space="preserve"> </v>
      </c>
      <c r="AI302" s="9" t="str">
        <f t="shared" si="90"/>
        <v xml:space="preserve"> </v>
      </c>
      <c r="AJ302" s="9" t="str">
        <f t="shared" si="91"/>
        <v xml:space="preserve"> </v>
      </c>
      <c r="AK302" s="9" t="str">
        <f t="shared" si="92"/>
        <v xml:space="preserve"> </v>
      </c>
      <c r="AL302" s="9" t="str">
        <f t="shared" si="93"/>
        <v xml:space="preserve"> </v>
      </c>
      <c r="AN302" s="44" t="str">
        <f t="shared" si="94"/>
        <v xml:space="preserve"> </v>
      </c>
      <c r="AO302" s="44" t="str">
        <f t="shared" si="95"/>
        <v xml:space="preserve"> </v>
      </c>
      <c r="AP302" s="44" t="str">
        <f t="shared" si="96"/>
        <v xml:space="preserve"> </v>
      </c>
      <c r="AQ302" s="44">
        <f t="shared" si="97"/>
        <v>1</v>
      </c>
      <c r="AR302" s="10" t="str">
        <f t="shared" si="98"/>
        <v xml:space="preserve"> </v>
      </c>
      <c r="AS302" s="44">
        <f t="shared" si="99"/>
        <v>0</v>
      </c>
    </row>
    <row r="303" spans="2:49">
      <c r="B303" s="1">
        <v>20</v>
      </c>
      <c r="C303" s="2">
        <f t="shared" si="100"/>
        <v>293</v>
      </c>
      <c r="D303" s="1">
        <v>48</v>
      </c>
      <c r="E303" s="1">
        <v>38</v>
      </c>
      <c r="F303" s="1">
        <v>7</v>
      </c>
      <c r="G303" s="1">
        <v>5</v>
      </c>
      <c r="H303" s="1" t="s">
        <v>42</v>
      </c>
      <c r="I303" s="6" t="s">
        <v>156</v>
      </c>
      <c r="J303" s="1" t="s">
        <v>42</v>
      </c>
      <c r="K303" s="2" t="str">
        <f>Magnetic!X303</f>
        <v>WNW</v>
      </c>
      <c r="L303" s="2" t="str">
        <f>IF(ISNA(VLOOKUP(K303,Lookup!$F$7:$G$38,2,0)),"",VLOOKUP(K303,Lookup!$F$7:$G$38,2,0))</f>
        <v>W</v>
      </c>
      <c r="M303" s="1" t="s">
        <v>130</v>
      </c>
      <c r="N303" s="2">
        <f>IF(ISNA(VLOOKUP(M303,Lookup!$B$7:$C$160,2,0)),"",VLOOKUP(M303,Lookup!$B$7:$C$160,2,0))</f>
        <v>4</v>
      </c>
      <c r="O303" s="44">
        <f t="shared" si="81"/>
        <v>4</v>
      </c>
      <c r="P303" s="1" t="s">
        <v>163</v>
      </c>
      <c r="Q303" s="2">
        <f>IF(ISNA(VLOOKUP(P303,Lookup!$B$7:$C$160,2,0)),"",VLOOKUP(P303,Lookup!$B$7:$C$160,2,0))</f>
        <v>5</v>
      </c>
      <c r="R303" s="44">
        <f t="shared" si="82"/>
        <v>5</v>
      </c>
      <c r="S303" s="1" t="s">
        <v>147</v>
      </c>
      <c r="T303" s="1">
        <v>-99</v>
      </c>
      <c r="Z303" s="44" t="s">
        <v>429</v>
      </c>
      <c r="AB303" s="9" t="str">
        <f t="shared" si="83"/>
        <v xml:space="preserve"> </v>
      </c>
      <c r="AC303" s="9" t="str">
        <f t="shared" si="84"/>
        <v xml:space="preserve"> </v>
      </c>
      <c r="AD303" s="9" t="str">
        <f t="shared" si="85"/>
        <v xml:space="preserve"> </v>
      </c>
      <c r="AE303" s="9">
        <f t="shared" si="86"/>
        <v>1</v>
      </c>
      <c r="AF303" s="9" t="str">
        <f t="shared" si="87"/>
        <v xml:space="preserve"> </v>
      </c>
      <c r="AG303" s="9" t="str">
        <f t="shared" si="88"/>
        <v xml:space="preserve"> </v>
      </c>
      <c r="AH303" s="9" t="str">
        <f t="shared" si="89"/>
        <v xml:space="preserve"> </v>
      </c>
      <c r="AI303" s="9" t="str">
        <f t="shared" si="90"/>
        <v xml:space="preserve"> </v>
      </c>
      <c r="AJ303" s="9" t="str">
        <f t="shared" si="91"/>
        <v xml:space="preserve"> </v>
      </c>
      <c r="AK303" s="9" t="str">
        <f t="shared" si="92"/>
        <v xml:space="preserve"> </v>
      </c>
      <c r="AL303" s="9" t="str">
        <f t="shared" si="93"/>
        <v xml:space="preserve"> </v>
      </c>
      <c r="AN303" s="44" t="str">
        <f t="shared" si="94"/>
        <v xml:space="preserve"> </v>
      </c>
      <c r="AO303" s="44" t="str">
        <f t="shared" si="95"/>
        <v xml:space="preserve"> </v>
      </c>
      <c r="AP303" s="44" t="str">
        <f t="shared" si="96"/>
        <v xml:space="preserve"> </v>
      </c>
      <c r="AQ303" s="44">
        <f t="shared" si="97"/>
        <v>1</v>
      </c>
      <c r="AR303" s="10" t="str">
        <f t="shared" si="98"/>
        <v xml:space="preserve"> </v>
      </c>
      <c r="AS303" s="44">
        <f t="shared" si="99"/>
        <v>0</v>
      </c>
    </row>
    <row r="304" spans="2:49">
      <c r="B304" s="1">
        <v>21</v>
      </c>
      <c r="C304" s="2">
        <f t="shared" si="100"/>
        <v>294</v>
      </c>
      <c r="D304" s="1">
        <v>49</v>
      </c>
      <c r="E304" s="1">
        <v>19</v>
      </c>
      <c r="F304" s="1">
        <v>5</v>
      </c>
      <c r="G304" s="1">
        <v>39</v>
      </c>
      <c r="H304" s="1" t="s">
        <v>42</v>
      </c>
      <c r="I304" s="6" t="s">
        <v>156</v>
      </c>
      <c r="J304" s="1" t="s">
        <v>41</v>
      </c>
      <c r="K304" s="2" t="str">
        <f>Magnetic!X304</f>
        <v>SSW</v>
      </c>
      <c r="L304" s="2" t="str">
        <f>IF(ISNA(VLOOKUP(K304,Lookup!$F$7:$G$38,2,0)),"",VLOOKUP(K304,Lookup!$F$7:$G$38,2,0))</f>
        <v>S</v>
      </c>
      <c r="M304" s="1" t="s">
        <v>149</v>
      </c>
      <c r="N304" s="2">
        <f>IF(ISNA(VLOOKUP(M304,Lookup!$B$7:$C$160,2,0)),"",VLOOKUP(M304,Lookup!$B$7:$C$160,2,0))</f>
        <v>1</v>
      </c>
      <c r="O304" s="44">
        <f t="shared" si="81"/>
        <v>1</v>
      </c>
      <c r="P304" s="1" t="s">
        <v>204</v>
      </c>
      <c r="Q304" s="2">
        <f>IF(ISNA(VLOOKUP(P304,Lookup!$B$7:$C$160,2,0)),"",VLOOKUP(P304,Lookup!$B$7:$C$160,2,0))</f>
        <v>2</v>
      </c>
      <c r="R304" s="44">
        <f t="shared" si="82"/>
        <v>2</v>
      </c>
      <c r="S304" s="1" t="s">
        <v>146</v>
      </c>
      <c r="T304" s="1">
        <v>-99</v>
      </c>
      <c r="U304" s="1">
        <v>1</v>
      </c>
      <c r="Z304" s="44" t="s">
        <v>429</v>
      </c>
      <c r="AB304" s="9" t="str">
        <f t="shared" si="83"/>
        <v xml:space="preserve"> </v>
      </c>
      <c r="AC304" s="9">
        <f t="shared" si="84"/>
        <v>1</v>
      </c>
      <c r="AD304" s="9" t="str">
        <f t="shared" si="85"/>
        <v xml:space="preserve"> </v>
      </c>
      <c r="AE304" s="9" t="str">
        <f t="shared" si="86"/>
        <v xml:space="preserve"> </v>
      </c>
      <c r="AF304" s="9" t="str">
        <f t="shared" si="87"/>
        <v xml:space="preserve"> </v>
      </c>
      <c r="AG304" s="9" t="str">
        <f t="shared" si="88"/>
        <v xml:space="preserve"> </v>
      </c>
      <c r="AH304" s="9" t="str">
        <f t="shared" si="89"/>
        <v xml:space="preserve"> </v>
      </c>
      <c r="AI304" s="9" t="str">
        <f t="shared" si="90"/>
        <v xml:space="preserve"> </v>
      </c>
      <c r="AJ304" s="9" t="str">
        <f t="shared" si="91"/>
        <v xml:space="preserve"> </v>
      </c>
      <c r="AK304" s="9" t="str">
        <f t="shared" si="92"/>
        <v xml:space="preserve"> </v>
      </c>
      <c r="AL304" s="9" t="str">
        <f t="shared" si="93"/>
        <v xml:space="preserve"> </v>
      </c>
      <c r="AN304" s="44" t="str">
        <f t="shared" si="94"/>
        <v xml:space="preserve"> </v>
      </c>
      <c r="AO304" s="44" t="str">
        <f t="shared" si="95"/>
        <v xml:space="preserve"> </v>
      </c>
      <c r="AP304" s="44">
        <f t="shared" si="96"/>
        <v>1</v>
      </c>
      <c r="AQ304" s="44" t="str">
        <f t="shared" si="97"/>
        <v xml:space="preserve"> </v>
      </c>
      <c r="AR304" s="10" t="str">
        <f t="shared" si="98"/>
        <v xml:space="preserve"> </v>
      </c>
      <c r="AS304" s="44">
        <f t="shared" si="99"/>
        <v>0</v>
      </c>
    </row>
    <row r="305" spans="2:45">
      <c r="B305" s="1">
        <v>22</v>
      </c>
      <c r="C305" s="2">
        <f t="shared" si="100"/>
        <v>295</v>
      </c>
      <c r="D305" s="1">
        <v>50</v>
      </c>
      <c r="E305" s="1">
        <v>3</v>
      </c>
      <c r="F305" s="1">
        <v>3</v>
      </c>
      <c r="G305" s="1">
        <v>24</v>
      </c>
      <c r="H305" s="1" t="s">
        <v>42</v>
      </c>
      <c r="I305" s="6" t="s">
        <v>156</v>
      </c>
      <c r="J305" s="1" t="s">
        <v>41</v>
      </c>
      <c r="K305" s="2" t="str">
        <f>Magnetic!X305</f>
        <v>SSW</v>
      </c>
      <c r="L305" s="2" t="str">
        <f>IF(ISNA(VLOOKUP(K305,Lookup!$F$7:$G$38,2,0)),"",VLOOKUP(K305,Lookup!$F$7:$G$38,2,0))</f>
        <v>S</v>
      </c>
      <c r="M305" s="1" t="s">
        <v>163</v>
      </c>
      <c r="N305" s="2">
        <f>IF(ISNA(VLOOKUP(M305,Lookup!$B$7:$C$160,2,0)),"",VLOOKUP(M305,Lookup!$B$7:$C$160,2,0))</f>
        <v>5</v>
      </c>
      <c r="O305" s="44">
        <f t="shared" si="81"/>
        <v>5</v>
      </c>
      <c r="P305" s="1" t="s">
        <v>163</v>
      </c>
      <c r="Q305" s="2">
        <f>IF(ISNA(VLOOKUP(P305,Lookup!$B$7:$C$160,2,0)),"",VLOOKUP(P305,Lookup!$B$7:$C$160,2,0))</f>
        <v>5</v>
      </c>
      <c r="R305" s="44">
        <f t="shared" si="82"/>
        <v>5</v>
      </c>
      <c r="S305" s="1" t="s">
        <v>146</v>
      </c>
      <c r="T305" s="1">
        <v>-99</v>
      </c>
      <c r="Z305" s="44" t="s">
        <v>429</v>
      </c>
      <c r="AB305" s="9" t="str">
        <f t="shared" si="83"/>
        <v xml:space="preserve"> </v>
      </c>
      <c r="AC305" s="9" t="str">
        <f t="shared" si="84"/>
        <v xml:space="preserve"> </v>
      </c>
      <c r="AD305" s="9" t="str">
        <f t="shared" si="85"/>
        <v xml:space="preserve"> </v>
      </c>
      <c r="AE305" s="9">
        <f t="shared" si="86"/>
        <v>1</v>
      </c>
      <c r="AF305" s="9" t="str">
        <f t="shared" si="87"/>
        <v xml:space="preserve"> </v>
      </c>
      <c r="AG305" s="9" t="str">
        <f t="shared" si="88"/>
        <v xml:space="preserve"> </v>
      </c>
      <c r="AH305" s="9" t="str">
        <f t="shared" si="89"/>
        <v xml:space="preserve"> </v>
      </c>
      <c r="AI305" s="9" t="str">
        <f t="shared" si="90"/>
        <v xml:space="preserve"> </v>
      </c>
      <c r="AJ305" s="9" t="str">
        <f t="shared" si="91"/>
        <v xml:space="preserve"> </v>
      </c>
      <c r="AK305" s="9" t="str">
        <f t="shared" si="92"/>
        <v xml:space="preserve"> </v>
      </c>
      <c r="AL305" s="9" t="str">
        <f t="shared" si="93"/>
        <v xml:space="preserve"> </v>
      </c>
      <c r="AN305" s="44" t="str">
        <f t="shared" si="94"/>
        <v xml:space="preserve"> </v>
      </c>
      <c r="AO305" s="44" t="str">
        <f t="shared" si="95"/>
        <v xml:space="preserve"> </v>
      </c>
      <c r="AP305" s="44">
        <f t="shared" si="96"/>
        <v>1</v>
      </c>
      <c r="AQ305" s="44" t="str">
        <f t="shared" si="97"/>
        <v xml:space="preserve"> </v>
      </c>
      <c r="AR305" s="10" t="str">
        <f t="shared" si="98"/>
        <v xml:space="preserve"> </v>
      </c>
      <c r="AS305" s="44">
        <f t="shared" si="99"/>
        <v>0</v>
      </c>
    </row>
    <row r="306" spans="2:45">
      <c r="B306" s="1">
        <v>23</v>
      </c>
      <c r="C306" s="2">
        <f t="shared" si="100"/>
        <v>296</v>
      </c>
      <c r="I306" s="6"/>
      <c r="O306" s="44">
        <f t="shared" si="81"/>
        <v>0</v>
      </c>
      <c r="R306" s="44">
        <f t="shared" si="82"/>
        <v>0</v>
      </c>
      <c r="AB306" s="9">
        <f t="shared" si="83"/>
        <v>1</v>
      </c>
      <c r="AC306" s="9" t="str">
        <f t="shared" si="84"/>
        <v xml:space="preserve"> </v>
      </c>
      <c r="AD306" s="9" t="str">
        <f t="shared" si="85"/>
        <v xml:space="preserve"> </v>
      </c>
      <c r="AE306" s="9" t="str">
        <f t="shared" si="86"/>
        <v xml:space="preserve"> </v>
      </c>
      <c r="AF306" s="9" t="str">
        <f t="shared" si="87"/>
        <v xml:space="preserve"> </v>
      </c>
      <c r="AG306" s="9" t="str">
        <f t="shared" si="88"/>
        <v xml:space="preserve"> </v>
      </c>
      <c r="AH306" s="9" t="str">
        <f t="shared" si="89"/>
        <v xml:space="preserve"> </v>
      </c>
      <c r="AI306" s="9" t="str">
        <f t="shared" si="90"/>
        <v xml:space="preserve"> </v>
      </c>
      <c r="AJ306" s="9" t="str">
        <f t="shared" si="91"/>
        <v xml:space="preserve"> </v>
      </c>
      <c r="AK306" s="9" t="str">
        <f t="shared" si="92"/>
        <v xml:space="preserve"> </v>
      </c>
      <c r="AL306" s="9" t="str">
        <f t="shared" si="93"/>
        <v xml:space="preserve"> </v>
      </c>
      <c r="AN306" s="44" t="str">
        <f t="shared" si="94"/>
        <v xml:space="preserve"> </v>
      </c>
      <c r="AO306" s="44" t="str">
        <f t="shared" si="95"/>
        <v xml:space="preserve"> </v>
      </c>
      <c r="AP306" s="44" t="str">
        <f t="shared" si="96"/>
        <v xml:space="preserve"> </v>
      </c>
      <c r="AQ306" s="44" t="str">
        <f t="shared" si="97"/>
        <v xml:space="preserve"> </v>
      </c>
      <c r="AR306" s="10" t="str">
        <f t="shared" si="98"/>
        <v xml:space="preserve"> </v>
      </c>
      <c r="AS306" s="44">
        <f t="shared" si="99"/>
        <v>0</v>
      </c>
    </row>
    <row r="307" spans="2:45">
      <c r="B307" s="1">
        <v>24</v>
      </c>
      <c r="C307" s="2">
        <f t="shared" si="100"/>
        <v>297</v>
      </c>
      <c r="I307" s="6"/>
      <c r="O307" s="44">
        <f t="shared" si="81"/>
        <v>0</v>
      </c>
      <c r="R307" s="44">
        <f t="shared" si="82"/>
        <v>0</v>
      </c>
      <c r="AB307" s="9">
        <f t="shared" si="83"/>
        <v>1</v>
      </c>
      <c r="AC307" s="9" t="str">
        <f t="shared" si="84"/>
        <v xml:space="preserve"> </v>
      </c>
      <c r="AD307" s="9" t="str">
        <f t="shared" si="85"/>
        <v xml:space="preserve"> </v>
      </c>
      <c r="AE307" s="9" t="str">
        <f t="shared" si="86"/>
        <v xml:space="preserve"> </v>
      </c>
      <c r="AF307" s="9" t="str">
        <f t="shared" si="87"/>
        <v xml:space="preserve"> </v>
      </c>
      <c r="AG307" s="9" t="str">
        <f t="shared" si="88"/>
        <v xml:space="preserve"> </v>
      </c>
      <c r="AH307" s="9" t="str">
        <f t="shared" si="89"/>
        <v xml:space="preserve"> </v>
      </c>
      <c r="AI307" s="9" t="str">
        <f t="shared" si="90"/>
        <v xml:space="preserve"> </v>
      </c>
      <c r="AJ307" s="9" t="str">
        <f t="shared" si="91"/>
        <v xml:space="preserve"> </v>
      </c>
      <c r="AK307" s="9" t="str">
        <f t="shared" si="92"/>
        <v xml:space="preserve"> </v>
      </c>
      <c r="AL307" s="9" t="str">
        <f t="shared" si="93"/>
        <v xml:space="preserve"> </v>
      </c>
      <c r="AN307" s="44" t="str">
        <f t="shared" si="94"/>
        <v xml:space="preserve"> </v>
      </c>
      <c r="AO307" s="44" t="str">
        <f t="shared" si="95"/>
        <v xml:space="preserve"> </v>
      </c>
      <c r="AP307" s="44" t="str">
        <f t="shared" si="96"/>
        <v xml:space="preserve"> </v>
      </c>
      <c r="AQ307" s="44" t="str">
        <f t="shared" si="97"/>
        <v xml:space="preserve"> </v>
      </c>
      <c r="AR307" s="10" t="str">
        <f t="shared" si="98"/>
        <v xml:space="preserve"> </v>
      </c>
      <c r="AS307" s="44">
        <f t="shared" si="99"/>
        <v>0</v>
      </c>
    </row>
    <row r="308" spans="2:45">
      <c r="B308" s="1">
        <v>25</v>
      </c>
      <c r="C308" s="2">
        <f t="shared" si="100"/>
        <v>298</v>
      </c>
      <c r="I308" s="6"/>
      <c r="O308" s="44">
        <f t="shared" si="81"/>
        <v>0</v>
      </c>
      <c r="R308" s="44">
        <f t="shared" si="82"/>
        <v>0</v>
      </c>
      <c r="AB308" s="9">
        <f t="shared" si="83"/>
        <v>1</v>
      </c>
      <c r="AC308" s="9" t="str">
        <f t="shared" si="84"/>
        <v xml:space="preserve"> </v>
      </c>
      <c r="AD308" s="9" t="str">
        <f t="shared" si="85"/>
        <v xml:space="preserve"> </v>
      </c>
      <c r="AE308" s="9" t="str">
        <f t="shared" si="86"/>
        <v xml:space="preserve"> </v>
      </c>
      <c r="AF308" s="9" t="str">
        <f t="shared" si="87"/>
        <v xml:space="preserve"> </v>
      </c>
      <c r="AG308" s="9" t="str">
        <f t="shared" si="88"/>
        <v xml:space="preserve"> </v>
      </c>
      <c r="AH308" s="9" t="str">
        <f t="shared" si="89"/>
        <v xml:space="preserve"> </v>
      </c>
      <c r="AI308" s="9" t="str">
        <f t="shared" si="90"/>
        <v xml:space="preserve"> </v>
      </c>
      <c r="AJ308" s="9" t="str">
        <f t="shared" si="91"/>
        <v xml:space="preserve"> </v>
      </c>
      <c r="AK308" s="9" t="str">
        <f t="shared" si="92"/>
        <v xml:space="preserve"> </v>
      </c>
      <c r="AL308" s="9" t="str">
        <f t="shared" si="93"/>
        <v xml:space="preserve"> </v>
      </c>
      <c r="AN308" s="44" t="str">
        <f t="shared" si="94"/>
        <v xml:space="preserve"> </v>
      </c>
      <c r="AO308" s="44" t="str">
        <f t="shared" si="95"/>
        <v xml:space="preserve"> </v>
      </c>
      <c r="AP308" s="44" t="str">
        <f t="shared" si="96"/>
        <v xml:space="preserve"> </v>
      </c>
      <c r="AQ308" s="44" t="str">
        <f t="shared" si="97"/>
        <v xml:space="preserve"> </v>
      </c>
      <c r="AR308" s="10" t="str">
        <f t="shared" si="98"/>
        <v xml:space="preserve"> </v>
      </c>
      <c r="AS308" s="44">
        <f t="shared" si="99"/>
        <v>0</v>
      </c>
    </row>
    <row r="309" spans="2:45">
      <c r="B309" s="1">
        <v>26</v>
      </c>
      <c r="C309" s="2">
        <f t="shared" si="100"/>
        <v>299</v>
      </c>
      <c r="I309" s="6"/>
      <c r="O309" s="44">
        <f t="shared" si="81"/>
        <v>0</v>
      </c>
      <c r="R309" s="44">
        <f t="shared" si="82"/>
        <v>0</v>
      </c>
      <c r="AB309" s="9">
        <f t="shared" si="83"/>
        <v>1</v>
      </c>
      <c r="AC309" s="9" t="str">
        <f t="shared" si="84"/>
        <v xml:space="preserve"> </v>
      </c>
      <c r="AD309" s="9" t="str">
        <f t="shared" si="85"/>
        <v xml:space="preserve"> </v>
      </c>
      <c r="AE309" s="9" t="str">
        <f t="shared" si="86"/>
        <v xml:space="preserve"> </v>
      </c>
      <c r="AF309" s="9" t="str">
        <f t="shared" si="87"/>
        <v xml:space="preserve"> </v>
      </c>
      <c r="AG309" s="9" t="str">
        <f t="shared" si="88"/>
        <v xml:space="preserve"> </v>
      </c>
      <c r="AH309" s="9" t="str">
        <f t="shared" si="89"/>
        <v xml:space="preserve"> </v>
      </c>
      <c r="AI309" s="9" t="str">
        <f t="shared" si="90"/>
        <v xml:space="preserve"> </v>
      </c>
      <c r="AJ309" s="9" t="str">
        <f t="shared" si="91"/>
        <v xml:space="preserve"> </v>
      </c>
      <c r="AK309" s="9" t="str">
        <f t="shared" si="92"/>
        <v xml:space="preserve"> </v>
      </c>
      <c r="AL309" s="9" t="str">
        <f t="shared" si="93"/>
        <v xml:space="preserve"> </v>
      </c>
      <c r="AN309" s="44" t="str">
        <f t="shared" si="94"/>
        <v xml:space="preserve"> </v>
      </c>
      <c r="AO309" s="44" t="str">
        <f t="shared" si="95"/>
        <v xml:space="preserve"> </v>
      </c>
      <c r="AP309" s="44" t="str">
        <f t="shared" si="96"/>
        <v xml:space="preserve"> </v>
      </c>
      <c r="AQ309" s="44" t="str">
        <f t="shared" si="97"/>
        <v xml:space="preserve"> </v>
      </c>
      <c r="AR309" s="10" t="str">
        <f t="shared" si="98"/>
        <v xml:space="preserve"> </v>
      </c>
      <c r="AS309" s="44">
        <f t="shared" si="99"/>
        <v>0</v>
      </c>
    </row>
    <row r="310" spans="2:45">
      <c r="B310" s="1">
        <v>27</v>
      </c>
      <c r="C310" s="2">
        <f t="shared" si="100"/>
        <v>300</v>
      </c>
      <c r="I310" s="6"/>
      <c r="O310" s="44">
        <f t="shared" si="81"/>
        <v>0</v>
      </c>
      <c r="R310" s="44">
        <f t="shared" si="82"/>
        <v>0</v>
      </c>
      <c r="AB310" s="9">
        <f t="shared" si="83"/>
        <v>1</v>
      </c>
      <c r="AC310" s="9" t="str">
        <f t="shared" si="84"/>
        <v xml:space="preserve"> </v>
      </c>
      <c r="AD310" s="9" t="str">
        <f t="shared" si="85"/>
        <v xml:space="preserve"> </v>
      </c>
      <c r="AE310" s="9" t="str">
        <f t="shared" si="86"/>
        <v xml:space="preserve"> </v>
      </c>
      <c r="AF310" s="9" t="str">
        <f t="shared" si="87"/>
        <v xml:space="preserve"> </v>
      </c>
      <c r="AG310" s="9" t="str">
        <f t="shared" si="88"/>
        <v xml:space="preserve"> </v>
      </c>
      <c r="AH310" s="9" t="str">
        <f t="shared" si="89"/>
        <v xml:space="preserve"> </v>
      </c>
      <c r="AI310" s="9" t="str">
        <f t="shared" si="90"/>
        <v xml:space="preserve"> </v>
      </c>
      <c r="AJ310" s="9" t="str">
        <f t="shared" si="91"/>
        <v xml:space="preserve"> </v>
      </c>
      <c r="AK310" s="9" t="str">
        <f t="shared" si="92"/>
        <v xml:space="preserve"> </v>
      </c>
      <c r="AL310" s="9" t="str">
        <f t="shared" si="93"/>
        <v xml:space="preserve"> </v>
      </c>
      <c r="AN310" s="44" t="str">
        <f t="shared" si="94"/>
        <v xml:space="preserve"> </v>
      </c>
      <c r="AO310" s="44" t="str">
        <f t="shared" si="95"/>
        <v xml:space="preserve"> </v>
      </c>
      <c r="AP310" s="44" t="str">
        <f t="shared" si="96"/>
        <v xml:space="preserve"> </v>
      </c>
      <c r="AQ310" s="44" t="str">
        <f t="shared" si="97"/>
        <v xml:space="preserve"> </v>
      </c>
      <c r="AR310" s="10" t="str">
        <f t="shared" si="98"/>
        <v xml:space="preserve"> </v>
      </c>
      <c r="AS310" s="44">
        <f t="shared" si="99"/>
        <v>0</v>
      </c>
    </row>
    <row r="311" spans="2:45">
      <c r="B311" s="1">
        <v>28</v>
      </c>
      <c r="C311" s="2">
        <f t="shared" si="100"/>
        <v>301</v>
      </c>
      <c r="O311" s="44">
        <f t="shared" si="81"/>
        <v>0</v>
      </c>
      <c r="R311" s="44">
        <f t="shared" si="82"/>
        <v>0</v>
      </c>
      <c r="AB311" s="9">
        <f t="shared" si="83"/>
        <v>1</v>
      </c>
      <c r="AC311" s="9" t="str">
        <f t="shared" si="84"/>
        <v xml:space="preserve"> </v>
      </c>
      <c r="AD311" s="9" t="str">
        <f t="shared" si="85"/>
        <v xml:space="preserve"> </v>
      </c>
      <c r="AE311" s="9" t="str">
        <f t="shared" si="86"/>
        <v xml:space="preserve"> </v>
      </c>
      <c r="AF311" s="9" t="str">
        <f t="shared" si="87"/>
        <v xml:space="preserve"> </v>
      </c>
      <c r="AG311" s="9" t="str">
        <f t="shared" si="88"/>
        <v xml:space="preserve"> </v>
      </c>
      <c r="AH311" s="9" t="str">
        <f t="shared" si="89"/>
        <v xml:space="preserve"> </v>
      </c>
      <c r="AI311" s="9" t="str">
        <f t="shared" si="90"/>
        <v xml:space="preserve"> </v>
      </c>
      <c r="AJ311" s="9" t="str">
        <f t="shared" si="91"/>
        <v xml:space="preserve"> </v>
      </c>
      <c r="AK311" s="9" t="str">
        <f t="shared" si="92"/>
        <v xml:space="preserve"> </v>
      </c>
      <c r="AL311" s="9" t="str">
        <f t="shared" si="93"/>
        <v xml:space="preserve"> </v>
      </c>
      <c r="AN311" s="44" t="str">
        <f t="shared" si="94"/>
        <v xml:space="preserve"> </v>
      </c>
      <c r="AO311" s="44" t="str">
        <f t="shared" si="95"/>
        <v xml:space="preserve"> </v>
      </c>
      <c r="AP311" s="44" t="str">
        <f t="shared" si="96"/>
        <v xml:space="preserve"> </v>
      </c>
      <c r="AQ311" s="44" t="str">
        <f t="shared" si="97"/>
        <v xml:space="preserve"> </v>
      </c>
      <c r="AR311" s="10" t="str">
        <f t="shared" si="98"/>
        <v xml:space="preserve"> </v>
      </c>
      <c r="AS311" s="44">
        <f t="shared" si="99"/>
        <v>0</v>
      </c>
    </row>
    <row r="312" spans="2:45">
      <c r="B312" s="1">
        <v>29</v>
      </c>
      <c r="C312" s="2">
        <f t="shared" si="100"/>
        <v>302</v>
      </c>
      <c r="O312" s="44">
        <f t="shared" si="81"/>
        <v>0</v>
      </c>
      <c r="R312" s="44">
        <f t="shared" si="82"/>
        <v>0</v>
      </c>
      <c r="AB312" s="9">
        <f t="shared" si="83"/>
        <v>1</v>
      </c>
      <c r="AC312" s="9" t="str">
        <f t="shared" si="84"/>
        <v xml:space="preserve"> </v>
      </c>
      <c r="AD312" s="9" t="str">
        <f t="shared" si="85"/>
        <v xml:space="preserve"> </v>
      </c>
      <c r="AE312" s="9" t="str">
        <f t="shared" si="86"/>
        <v xml:space="preserve"> </v>
      </c>
      <c r="AF312" s="9" t="str">
        <f t="shared" si="87"/>
        <v xml:space="preserve"> </v>
      </c>
      <c r="AG312" s="9" t="str">
        <f t="shared" si="88"/>
        <v xml:space="preserve"> </v>
      </c>
      <c r="AH312" s="9" t="str">
        <f t="shared" si="89"/>
        <v xml:space="preserve"> </v>
      </c>
      <c r="AI312" s="9" t="str">
        <f t="shared" si="90"/>
        <v xml:space="preserve"> </v>
      </c>
      <c r="AJ312" s="9" t="str">
        <f t="shared" si="91"/>
        <v xml:space="preserve"> </v>
      </c>
      <c r="AK312" s="9" t="str">
        <f t="shared" si="92"/>
        <v xml:space="preserve"> </v>
      </c>
      <c r="AL312" s="9" t="str">
        <f t="shared" si="93"/>
        <v xml:space="preserve"> </v>
      </c>
      <c r="AN312" s="44" t="str">
        <f t="shared" si="94"/>
        <v xml:space="preserve"> </v>
      </c>
      <c r="AO312" s="44" t="str">
        <f t="shared" si="95"/>
        <v xml:space="preserve"> </v>
      </c>
      <c r="AP312" s="44" t="str">
        <f t="shared" si="96"/>
        <v xml:space="preserve"> </v>
      </c>
      <c r="AQ312" s="44" t="str">
        <f t="shared" si="97"/>
        <v xml:space="preserve"> </v>
      </c>
      <c r="AR312" s="10" t="str">
        <f t="shared" si="98"/>
        <v xml:space="preserve"> </v>
      </c>
      <c r="AS312" s="44">
        <f t="shared" si="99"/>
        <v>0</v>
      </c>
    </row>
    <row r="313" spans="2:45">
      <c r="B313" s="1">
        <v>30</v>
      </c>
      <c r="C313" s="2">
        <f t="shared" si="100"/>
        <v>303</v>
      </c>
      <c r="O313" s="44">
        <f t="shared" si="81"/>
        <v>0</v>
      </c>
      <c r="R313" s="44">
        <f t="shared" si="82"/>
        <v>0</v>
      </c>
      <c r="AB313" s="9">
        <f t="shared" si="83"/>
        <v>1</v>
      </c>
      <c r="AC313" s="9" t="str">
        <f t="shared" si="84"/>
        <v xml:space="preserve"> </v>
      </c>
      <c r="AD313" s="9" t="str">
        <f t="shared" si="85"/>
        <v xml:space="preserve"> </v>
      </c>
      <c r="AE313" s="9" t="str">
        <f t="shared" si="86"/>
        <v xml:space="preserve"> </v>
      </c>
      <c r="AF313" s="9" t="str">
        <f t="shared" si="87"/>
        <v xml:space="preserve"> </v>
      </c>
      <c r="AG313" s="9" t="str">
        <f t="shared" si="88"/>
        <v xml:space="preserve"> </v>
      </c>
      <c r="AH313" s="9" t="str">
        <f t="shared" si="89"/>
        <v xml:space="preserve"> </v>
      </c>
      <c r="AI313" s="9" t="str">
        <f t="shared" si="90"/>
        <v xml:space="preserve"> </v>
      </c>
      <c r="AJ313" s="9" t="str">
        <f t="shared" si="91"/>
        <v xml:space="preserve"> </v>
      </c>
      <c r="AK313" s="9" t="str">
        <f t="shared" si="92"/>
        <v xml:space="preserve"> </v>
      </c>
      <c r="AL313" s="9" t="str">
        <f t="shared" si="93"/>
        <v xml:space="preserve"> </v>
      </c>
      <c r="AN313" s="44" t="str">
        <f t="shared" si="94"/>
        <v xml:space="preserve"> </v>
      </c>
      <c r="AO313" s="44" t="str">
        <f t="shared" si="95"/>
        <v xml:space="preserve"> </v>
      </c>
      <c r="AP313" s="44" t="str">
        <f t="shared" si="96"/>
        <v xml:space="preserve"> </v>
      </c>
      <c r="AQ313" s="44" t="str">
        <f t="shared" si="97"/>
        <v xml:space="preserve"> </v>
      </c>
      <c r="AR313" s="10" t="str">
        <f t="shared" si="98"/>
        <v xml:space="preserve"> </v>
      </c>
      <c r="AS313" s="44">
        <f t="shared" si="99"/>
        <v>0</v>
      </c>
    </row>
    <row r="314" spans="2:45">
      <c r="B314" s="1">
        <v>31</v>
      </c>
      <c r="C314" s="2">
        <f t="shared" si="100"/>
        <v>304</v>
      </c>
      <c r="O314" s="44">
        <f t="shared" si="81"/>
        <v>0</v>
      </c>
      <c r="R314" s="44">
        <f t="shared" si="82"/>
        <v>0</v>
      </c>
      <c r="AB314" s="9">
        <f t="shared" si="83"/>
        <v>1</v>
      </c>
      <c r="AC314" s="9" t="str">
        <f t="shared" si="84"/>
        <v xml:space="preserve"> </v>
      </c>
      <c r="AD314" s="9" t="str">
        <f t="shared" si="85"/>
        <v xml:space="preserve"> </v>
      </c>
      <c r="AE314" s="9" t="str">
        <f t="shared" si="86"/>
        <v xml:space="preserve"> </v>
      </c>
      <c r="AF314" s="9" t="str">
        <f t="shared" si="87"/>
        <v xml:space="preserve"> </v>
      </c>
      <c r="AG314" s="9" t="str">
        <f t="shared" si="88"/>
        <v xml:space="preserve"> </v>
      </c>
      <c r="AH314" s="9" t="str">
        <f t="shared" si="89"/>
        <v xml:space="preserve"> </v>
      </c>
      <c r="AI314" s="9" t="str">
        <f t="shared" si="90"/>
        <v xml:space="preserve"> </v>
      </c>
      <c r="AJ314" s="9" t="str">
        <f t="shared" si="91"/>
        <v xml:space="preserve"> </v>
      </c>
      <c r="AK314" s="9" t="str">
        <f t="shared" si="92"/>
        <v xml:space="preserve"> </v>
      </c>
      <c r="AL314" s="9" t="str">
        <f t="shared" si="93"/>
        <v xml:space="preserve"> </v>
      </c>
      <c r="AN314" s="44" t="str">
        <f t="shared" si="94"/>
        <v xml:space="preserve"> </v>
      </c>
      <c r="AO314" s="44" t="str">
        <f t="shared" si="95"/>
        <v xml:space="preserve"> </v>
      </c>
      <c r="AP314" s="44" t="str">
        <f t="shared" si="96"/>
        <v xml:space="preserve"> </v>
      </c>
      <c r="AQ314" s="44" t="str">
        <f t="shared" si="97"/>
        <v xml:space="preserve"> </v>
      </c>
      <c r="AR314" s="10" t="str">
        <f t="shared" si="98"/>
        <v xml:space="preserve"> </v>
      </c>
      <c r="AS314" s="44">
        <f t="shared" si="99"/>
        <v>0</v>
      </c>
    </row>
    <row r="315" spans="2:45">
      <c r="B315" s="8">
        <v>37196</v>
      </c>
      <c r="C315" s="2">
        <f t="shared" si="100"/>
        <v>305</v>
      </c>
      <c r="O315" s="44">
        <f t="shared" si="81"/>
        <v>0</v>
      </c>
      <c r="R315" s="44">
        <f t="shared" si="82"/>
        <v>0</v>
      </c>
      <c r="AB315" s="9">
        <f t="shared" si="83"/>
        <v>1</v>
      </c>
      <c r="AC315" s="9" t="str">
        <f t="shared" si="84"/>
        <v xml:space="preserve"> </v>
      </c>
      <c r="AD315" s="9" t="str">
        <f t="shared" si="85"/>
        <v xml:space="preserve"> </v>
      </c>
      <c r="AE315" s="9" t="str">
        <f t="shared" si="86"/>
        <v xml:space="preserve"> </v>
      </c>
      <c r="AF315" s="9" t="str">
        <f t="shared" si="87"/>
        <v xml:space="preserve"> </v>
      </c>
      <c r="AG315" s="9" t="str">
        <f t="shared" si="88"/>
        <v xml:space="preserve"> </v>
      </c>
      <c r="AH315" s="9" t="str">
        <f t="shared" si="89"/>
        <v xml:space="preserve"> </v>
      </c>
      <c r="AI315" s="9" t="str">
        <f t="shared" si="90"/>
        <v xml:space="preserve"> </v>
      </c>
      <c r="AJ315" s="9" t="str">
        <f t="shared" si="91"/>
        <v xml:space="preserve"> </v>
      </c>
      <c r="AK315" s="9" t="str">
        <f t="shared" si="92"/>
        <v xml:space="preserve"> </v>
      </c>
      <c r="AL315" s="9" t="str">
        <f t="shared" si="93"/>
        <v xml:space="preserve"> </v>
      </c>
      <c r="AN315" s="44" t="str">
        <f t="shared" si="94"/>
        <v xml:space="preserve"> </v>
      </c>
      <c r="AO315" s="44" t="str">
        <f t="shared" si="95"/>
        <v xml:space="preserve"> </v>
      </c>
      <c r="AP315" s="44" t="str">
        <f t="shared" si="96"/>
        <v xml:space="preserve"> </v>
      </c>
      <c r="AQ315" s="44" t="str">
        <f t="shared" si="97"/>
        <v xml:space="preserve"> </v>
      </c>
      <c r="AR315" s="10" t="str">
        <f t="shared" si="98"/>
        <v xml:space="preserve"> </v>
      </c>
      <c r="AS315" s="44">
        <f t="shared" si="99"/>
        <v>0</v>
      </c>
    </row>
    <row r="316" spans="2:45">
      <c r="B316" s="1">
        <v>2</v>
      </c>
      <c r="C316" s="2">
        <f t="shared" si="100"/>
        <v>306</v>
      </c>
      <c r="O316" s="44">
        <f t="shared" si="81"/>
        <v>0</v>
      </c>
      <c r="R316" s="44">
        <f t="shared" si="82"/>
        <v>0</v>
      </c>
      <c r="AB316" s="9">
        <f t="shared" si="83"/>
        <v>1</v>
      </c>
      <c r="AC316" s="9" t="str">
        <f t="shared" si="84"/>
        <v xml:space="preserve"> </v>
      </c>
      <c r="AD316" s="9" t="str">
        <f t="shared" si="85"/>
        <v xml:space="preserve"> </v>
      </c>
      <c r="AE316" s="9" t="str">
        <f t="shared" si="86"/>
        <v xml:space="preserve"> </v>
      </c>
      <c r="AF316" s="9" t="str">
        <f t="shared" si="87"/>
        <v xml:space="preserve"> </v>
      </c>
      <c r="AG316" s="9" t="str">
        <f t="shared" si="88"/>
        <v xml:space="preserve"> </v>
      </c>
      <c r="AH316" s="9" t="str">
        <f t="shared" si="89"/>
        <v xml:space="preserve"> </v>
      </c>
      <c r="AI316" s="9" t="str">
        <f t="shared" si="90"/>
        <v xml:space="preserve"> </v>
      </c>
      <c r="AJ316" s="9" t="str">
        <f t="shared" si="91"/>
        <v xml:space="preserve"> </v>
      </c>
      <c r="AK316" s="9" t="str">
        <f t="shared" si="92"/>
        <v xml:space="preserve"> </v>
      </c>
      <c r="AL316" s="9" t="str">
        <f t="shared" si="93"/>
        <v xml:space="preserve"> </v>
      </c>
      <c r="AN316" s="44" t="str">
        <f t="shared" si="94"/>
        <v xml:space="preserve"> </v>
      </c>
      <c r="AO316" s="44" t="str">
        <f t="shared" si="95"/>
        <v xml:space="preserve"> </v>
      </c>
      <c r="AP316" s="44" t="str">
        <f t="shared" si="96"/>
        <v xml:space="preserve"> </v>
      </c>
      <c r="AQ316" s="44" t="str">
        <f t="shared" si="97"/>
        <v xml:space="preserve"> </v>
      </c>
      <c r="AR316" s="10" t="str">
        <f t="shared" si="98"/>
        <v xml:space="preserve"> </v>
      </c>
      <c r="AS316" s="44">
        <f t="shared" si="99"/>
        <v>0</v>
      </c>
    </row>
    <row r="317" spans="2:45">
      <c r="B317" s="1">
        <v>3</v>
      </c>
      <c r="C317" s="2">
        <f t="shared" si="100"/>
        <v>307</v>
      </c>
      <c r="O317" s="44">
        <f t="shared" si="81"/>
        <v>0</v>
      </c>
      <c r="R317" s="44">
        <f t="shared" si="82"/>
        <v>0</v>
      </c>
      <c r="AB317" s="9">
        <f t="shared" si="83"/>
        <v>1</v>
      </c>
      <c r="AC317" s="9" t="str">
        <f t="shared" si="84"/>
        <v xml:space="preserve"> </v>
      </c>
      <c r="AD317" s="9" t="str">
        <f t="shared" si="85"/>
        <v xml:space="preserve"> </v>
      </c>
      <c r="AE317" s="9" t="str">
        <f t="shared" si="86"/>
        <v xml:space="preserve"> </v>
      </c>
      <c r="AF317" s="9" t="str">
        <f t="shared" si="87"/>
        <v xml:space="preserve"> </v>
      </c>
      <c r="AG317" s="9" t="str">
        <f t="shared" si="88"/>
        <v xml:space="preserve"> </v>
      </c>
      <c r="AH317" s="9" t="str">
        <f t="shared" si="89"/>
        <v xml:space="preserve"> </v>
      </c>
      <c r="AI317" s="9" t="str">
        <f t="shared" si="90"/>
        <v xml:space="preserve"> </v>
      </c>
      <c r="AJ317" s="9" t="str">
        <f t="shared" si="91"/>
        <v xml:space="preserve"> </v>
      </c>
      <c r="AK317" s="9" t="str">
        <f t="shared" si="92"/>
        <v xml:space="preserve"> </v>
      </c>
      <c r="AL317" s="9" t="str">
        <f t="shared" si="93"/>
        <v xml:space="preserve"> </v>
      </c>
      <c r="AN317" s="44" t="str">
        <f t="shared" si="94"/>
        <v xml:space="preserve"> </v>
      </c>
      <c r="AO317" s="44" t="str">
        <f t="shared" si="95"/>
        <v xml:space="preserve"> </v>
      </c>
      <c r="AP317" s="44" t="str">
        <f t="shared" si="96"/>
        <v xml:space="preserve"> </v>
      </c>
      <c r="AQ317" s="44" t="str">
        <f t="shared" si="97"/>
        <v xml:space="preserve"> </v>
      </c>
      <c r="AR317" s="10" t="str">
        <f t="shared" si="98"/>
        <v xml:space="preserve"> </v>
      </c>
      <c r="AS317" s="44">
        <f t="shared" si="99"/>
        <v>0</v>
      </c>
    </row>
    <row r="318" spans="2:45">
      <c r="B318" s="1">
        <v>4</v>
      </c>
      <c r="C318" s="2">
        <f t="shared" si="100"/>
        <v>308</v>
      </c>
      <c r="O318" s="44">
        <f t="shared" si="81"/>
        <v>0</v>
      </c>
      <c r="R318" s="44">
        <f t="shared" si="82"/>
        <v>0</v>
      </c>
      <c r="AB318" s="9">
        <f t="shared" si="83"/>
        <v>1</v>
      </c>
      <c r="AC318" s="9" t="str">
        <f t="shared" si="84"/>
        <v xml:space="preserve"> </v>
      </c>
      <c r="AD318" s="9" t="str">
        <f t="shared" si="85"/>
        <v xml:space="preserve"> </v>
      </c>
      <c r="AE318" s="9" t="str">
        <f t="shared" si="86"/>
        <v xml:space="preserve"> </v>
      </c>
      <c r="AF318" s="9" t="str">
        <f t="shared" si="87"/>
        <v xml:space="preserve"> </v>
      </c>
      <c r="AG318" s="9" t="str">
        <f t="shared" si="88"/>
        <v xml:space="preserve"> </v>
      </c>
      <c r="AH318" s="9" t="str">
        <f t="shared" si="89"/>
        <v xml:space="preserve"> </v>
      </c>
      <c r="AI318" s="9" t="str">
        <f t="shared" si="90"/>
        <v xml:space="preserve"> </v>
      </c>
      <c r="AJ318" s="9" t="str">
        <f t="shared" si="91"/>
        <v xml:space="preserve"> </v>
      </c>
      <c r="AK318" s="9" t="str">
        <f t="shared" si="92"/>
        <v xml:space="preserve"> </v>
      </c>
      <c r="AL318" s="9" t="str">
        <f t="shared" si="93"/>
        <v xml:space="preserve"> </v>
      </c>
      <c r="AN318" s="44" t="str">
        <f t="shared" si="94"/>
        <v xml:space="preserve"> </v>
      </c>
      <c r="AO318" s="44" t="str">
        <f t="shared" si="95"/>
        <v xml:space="preserve"> </v>
      </c>
      <c r="AP318" s="44" t="str">
        <f t="shared" si="96"/>
        <v xml:space="preserve"> </v>
      </c>
      <c r="AQ318" s="44" t="str">
        <f t="shared" si="97"/>
        <v xml:space="preserve"> </v>
      </c>
      <c r="AR318" s="10" t="str">
        <f t="shared" si="98"/>
        <v xml:space="preserve"> </v>
      </c>
      <c r="AS318" s="44">
        <f t="shared" si="99"/>
        <v>0</v>
      </c>
    </row>
    <row r="319" spans="2:45">
      <c r="B319" s="1">
        <v>5</v>
      </c>
      <c r="C319" s="2">
        <f t="shared" si="100"/>
        <v>309</v>
      </c>
      <c r="O319" s="44">
        <f t="shared" si="81"/>
        <v>0</v>
      </c>
      <c r="R319" s="44">
        <f t="shared" si="82"/>
        <v>0</v>
      </c>
      <c r="AB319" s="9">
        <f t="shared" si="83"/>
        <v>1</v>
      </c>
      <c r="AC319" s="9" t="str">
        <f t="shared" si="84"/>
        <v xml:space="preserve"> </v>
      </c>
      <c r="AD319" s="9" t="str">
        <f t="shared" si="85"/>
        <v xml:space="preserve"> </v>
      </c>
      <c r="AE319" s="9" t="str">
        <f t="shared" si="86"/>
        <v xml:space="preserve"> </v>
      </c>
      <c r="AF319" s="9" t="str">
        <f t="shared" si="87"/>
        <v xml:space="preserve"> </v>
      </c>
      <c r="AG319" s="9" t="str">
        <f t="shared" si="88"/>
        <v xml:space="preserve"> </v>
      </c>
      <c r="AH319" s="9" t="str">
        <f t="shared" si="89"/>
        <v xml:space="preserve"> </v>
      </c>
      <c r="AI319" s="9" t="str">
        <f t="shared" si="90"/>
        <v xml:space="preserve"> </v>
      </c>
      <c r="AJ319" s="9" t="str">
        <f t="shared" si="91"/>
        <v xml:space="preserve"> </v>
      </c>
      <c r="AK319" s="9" t="str">
        <f t="shared" si="92"/>
        <v xml:space="preserve"> </v>
      </c>
      <c r="AL319" s="9" t="str">
        <f t="shared" si="93"/>
        <v xml:space="preserve"> </v>
      </c>
      <c r="AN319" s="44" t="str">
        <f t="shared" si="94"/>
        <v xml:space="preserve"> </v>
      </c>
      <c r="AO319" s="44" t="str">
        <f t="shared" si="95"/>
        <v xml:space="preserve"> </v>
      </c>
      <c r="AP319" s="44" t="str">
        <f t="shared" si="96"/>
        <v xml:space="preserve"> </v>
      </c>
      <c r="AQ319" s="44" t="str">
        <f t="shared" si="97"/>
        <v xml:space="preserve"> </v>
      </c>
      <c r="AR319" s="10" t="str">
        <f t="shared" si="98"/>
        <v xml:space="preserve"> </v>
      </c>
      <c r="AS319" s="44">
        <f t="shared" si="99"/>
        <v>0</v>
      </c>
    </row>
    <row r="320" spans="2:45">
      <c r="B320" s="1">
        <v>6</v>
      </c>
      <c r="C320" s="2">
        <f t="shared" si="100"/>
        <v>310</v>
      </c>
      <c r="O320" s="44">
        <f t="shared" si="81"/>
        <v>0</v>
      </c>
      <c r="R320" s="44">
        <f t="shared" si="82"/>
        <v>0</v>
      </c>
      <c r="AB320" s="9">
        <f t="shared" si="83"/>
        <v>1</v>
      </c>
      <c r="AC320" s="9" t="str">
        <f t="shared" si="84"/>
        <v xml:space="preserve"> </v>
      </c>
      <c r="AD320" s="9" t="str">
        <f t="shared" si="85"/>
        <v xml:space="preserve"> </v>
      </c>
      <c r="AE320" s="9" t="str">
        <f t="shared" si="86"/>
        <v xml:space="preserve"> </v>
      </c>
      <c r="AF320" s="9" t="str">
        <f t="shared" si="87"/>
        <v xml:space="preserve"> </v>
      </c>
      <c r="AG320" s="9" t="str">
        <f t="shared" si="88"/>
        <v xml:space="preserve"> </v>
      </c>
      <c r="AH320" s="9" t="str">
        <f t="shared" si="89"/>
        <v xml:space="preserve"> </v>
      </c>
      <c r="AI320" s="9" t="str">
        <f t="shared" si="90"/>
        <v xml:space="preserve"> </v>
      </c>
      <c r="AJ320" s="9" t="str">
        <f t="shared" si="91"/>
        <v xml:space="preserve"> </v>
      </c>
      <c r="AK320" s="9" t="str">
        <f t="shared" si="92"/>
        <v xml:space="preserve"> </v>
      </c>
      <c r="AL320" s="9" t="str">
        <f t="shared" si="93"/>
        <v xml:space="preserve"> </v>
      </c>
      <c r="AN320" s="44" t="str">
        <f t="shared" si="94"/>
        <v xml:space="preserve"> </v>
      </c>
      <c r="AO320" s="44" t="str">
        <f t="shared" si="95"/>
        <v xml:space="preserve"> </v>
      </c>
      <c r="AP320" s="44" t="str">
        <f t="shared" si="96"/>
        <v xml:space="preserve"> </v>
      </c>
      <c r="AQ320" s="44" t="str">
        <f t="shared" si="97"/>
        <v xml:space="preserve"> </v>
      </c>
      <c r="AR320" s="10" t="str">
        <f t="shared" si="98"/>
        <v xml:space="preserve"> </v>
      </c>
      <c r="AS320" s="44">
        <f t="shared" si="99"/>
        <v>0</v>
      </c>
    </row>
    <row r="321" spans="2:45">
      <c r="B321" s="1">
        <v>7</v>
      </c>
      <c r="C321" s="2">
        <f t="shared" si="100"/>
        <v>311</v>
      </c>
      <c r="O321" s="44">
        <f t="shared" si="81"/>
        <v>0</v>
      </c>
      <c r="R321" s="44">
        <f t="shared" si="82"/>
        <v>0</v>
      </c>
      <c r="AB321" s="9">
        <f t="shared" si="83"/>
        <v>1</v>
      </c>
      <c r="AC321" s="9" t="str">
        <f t="shared" si="84"/>
        <v xml:space="preserve"> </v>
      </c>
      <c r="AD321" s="9" t="str">
        <f t="shared" si="85"/>
        <v xml:space="preserve"> </v>
      </c>
      <c r="AE321" s="9" t="str">
        <f t="shared" si="86"/>
        <v xml:space="preserve"> </v>
      </c>
      <c r="AF321" s="9" t="str">
        <f t="shared" si="87"/>
        <v xml:space="preserve"> </v>
      </c>
      <c r="AG321" s="9" t="str">
        <f t="shared" si="88"/>
        <v xml:space="preserve"> </v>
      </c>
      <c r="AH321" s="9" t="str">
        <f t="shared" si="89"/>
        <v xml:space="preserve"> </v>
      </c>
      <c r="AI321" s="9" t="str">
        <f t="shared" si="90"/>
        <v xml:space="preserve"> </v>
      </c>
      <c r="AJ321" s="9" t="str">
        <f t="shared" si="91"/>
        <v xml:space="preserve"> </v>
      </c>
      <c r="AK321" s="9" t="str">
        <f t="shared" si="92"/>
        <v xml:space="preserve"> </v>
      </c>
      <c r="AL321" s="9" t="str">
        <f t="shared" si="93"/>
        <v xml:space="preserve"> </v>
      </c>
      <c r="AN321" s="44" t="str">
        <f t="shared" si="94"/>
        <v xml:space="preserve"> </v>
      </c>
      <c r="AO321" s="44" t="str">
        <f t="shared" si="95"/>
        <v xml:space="preserve"> </v>
      </c>
      <c r="AP321" s="44" t="str">
        <f t="shared" si="96"/>
        <v xml:space="preserve"> </v>
      </c>
      <c r="AQ321" s="44" t="str">
        <f t="shared" si="97"/>
        <v xml:space="preserve"> </v>
      </c>
      <c r="AR321" s="10" t="str">
        <f t="shared" si="98"/>
        <v xml:space="preserve"> </v>
      </c>
      <c r="AS321" s="44">
        <f t="shared" si="99"/>
        <v>0</v>
      </c>
    </row>
    <row r="322" spans="2:45">
      <c r="B322" s="1">
        <v>8</v>
      </c>
      <c r="C322" s="2">
        <f t="shared" si="100"/>
        <v>312</v>
      </c>
      <c r="O322" s="44">
        <f t="shared" si="81"/>
        <v>0</v>
      </c>
      <c r="R322" s="44">
        <f t="shared" si="82"/>
        <v>0</v>
      </c>
      <c r="AB322" s="9">
        <f t="shared" si="83"/>
        <v>1</v>
      </c>
      <c r="AC322" s="9" t="str">
        <f t="shared" si="84"/>
        <v xml:space="preserve"> </v>
      </c>
      <c r="AD322" s="9" t="str">
        <f t="shared" si="85"/>
        <v xml:space="preserve"> </v>
      </c>
      <c r="AE322" s="9" t="str">
        <f t="shared" si="86"/>
        <v xml:space="preserve"> </v>
      </c>
      <c r="AF322" s="9" t="str">
        <f t="shared" si="87"/>
        <v xml:space="preserve"> </v>
      </c>
      <c r="AG322" s="9" t="str">
        <f t="shared" si="88"/>
        <v xml:space="preserve"> </v>
      </c>
      <c r="AH322" s="9" t="str">
        <f t="shared" si="89"/>
        <v xml:space="preserve"> </v>
      </c>
      <c r="AI322" s="9" t="str">
        <f t="shared" si="90"/>
        <v xml:space="preserve"> </v>
      </c>
      <c r="AJ322" s="9" t="str">
        <f t="shared" si="91"/>
        <v xml:space="preserve"> </v>
      </c>
      <c r="AK322" s="9" t="str">
        <f t="shared" si="92"/>
        <v xml:space="preserve"> </v>
      </c>
      <c r="AL322" s="9" t="str">
        <f t="shared" si="93"/>
        <v xml:space="preserve"> </v>
      </c>
      <c r="AN322" s="44" t="str">
        <f t="shared" si="94"/>
        <v xml:space="preserve"> </v>
      </c>
      <c r="AO322" s="44" t="str">
        <f t="shared" si="95"/>
        <v xml:space="preserve"> </v>
      </c>
      <c r="AP322" s="44" t="str">
        <f t="shared" si="96"/>
        <v xml:space="preserve"> </v>
      </c>
      <c r="AQ322" s="44" t="str">
        <f t="shared" si="97"/>
        <v xml:space="preserve"> </v>
      </c>
      <c r="AR322" s="10" t="str">
        <f t="shared" si="98"/>
        <v xml:space="preserve"> </v>
      </c>
      <c r="AS322" s="44">
        <f t="shared" si="99"/>
        <v>0</v>
      </c>
    </row>
    <row r="323" spans="2:45">
      <c r="B323" s="1">
        <v>9</v>
      </c>
      <c r="C323" s="2">
        <f t="shared" si="100"/>
        <v>313</v>
      </c>
      <c r="O323" s="44">
        <f t="shared" si="81"/>
        <v>0</v>
      </c>
      <c r="R323" s="44">
        <f t="shared" si="82"/>
        <v>0</v>
      </c>
      <c r="AB323" s="9">
        <f t="shared" si="83"/>
        <v>1</v>
      </c>
      <c r="AC323" s="9" t="str">
        <f t="shared" si="84"/>
        <v xml:space="preserve"> </v>
      </c>
      <c r="AD323" s="9" t="str">
        <f t="shared" si="85"/>
        <v xml:space="preserve"> </v>
      </c>
      <c r="AE323" s="9" t="str">
        <f t="shared" si="86"/>
        <v xml:space="preserve"> </v>
      </c>
      <c r="AF323" s="9" t="str">
        <f t="shared" si="87"/>
        <v xml:space="preserve"> </v>
      </c>
      <c r="AG323" s="9" t="str">
        <f t="shared" si="88"/>
        <v xml:space="preserve"> </v>
      </c>
      <c r="AH323" s="9" t="str">
        <f t="shared" si="89"/>
        <v xml:space="preserve"> </v>
      </c>
      <c r="AI323" s="9" t="str">
        <f t="shared" si="90"/>
        <v xml:space="preserve"> </v>
      </c>
      <c r="AJ323" s="9" t="str">
        <f t="shared" si="91"/>
        <v xml:space="preserve"> </v>
      </c>
      <c r="AK323" s="9" t="str">
        <f t="shared" si="92"/>
        <v xml:space="preserve"> </v>
      </c>
      <c r="AL323" s="9" t="str">
        <f t="shared" si="93"/>
        <v xml:space="preserve"> </v>
      </c>
      <c r="AN323" s="44" t="str">
        <f t="shared" si="94"/>
        <v xml:space="preserve"> </v>
      </c>
      <c r="AO323" s="44" t="str">
        <f t="shared" si="95"/>
        <v xml:space="preserve"> </v>
      </c>
      <c r="AP323" s="44" t="str">
        <f t="shared" si="96"/>
        <v xml:space="preserve"> </v>
      </c>
      <c r="AQ323" s="44" t="str">
        <f t="shared" si="97"/>
        <v xml:space="preserve"> </v>
      </c>
      <c r="AR323" s="10" t="str">
        <f t="shared" si="98"/>
        <v xml:space="preserve"> </v>
      </c>
      <c r="AS323" s="44">
        <f t="shared" si="99"/>
        <v>0</v>
      </c>
    </row>
    <row r="324" spans="2:45">
      <c r="B324" s="1">
        <v>10</v>
      </c>
      <c r="C324" s="2">
        <f t="shared" si="100"/>
        <v>314</v>
      </c>
      <c r="O324" s="44">
        <f t="shared" si="81"/>
        <v>0</v>
      </c>
      <c r="R324" s="44">
        <f t="shared" si="82"/>
        <v>0</v>
      </c>
      <c r="AB324" s="9">
        <f t="shared" si="83"/>
        <v>1</v>
      </c>
      <c r="AC324" s="9" t="str">
        <f t="shared" si="84"/>
        <v xml:space="preserve"> </v>
      </c>
      <c r="AD324" s="9" t="str">
        <f t="shared" si="85"/>
        <v xml:space="preserve"> </v>
      </c>
      <c r="AE324" s="9" t="str">
        <f t="shared" si="86"/>
        <v xml:space="preserve"> </v>
      </c>
      <c r="AF324" s="9" t="str">
        <f t="shared" si="87"/>
        <v xml:space="preserve"> </v>
      </c>
      <c r="AG324" s="9" t="str">
        <f t="shared" si="88"/>
        <v xml:space="preserve"> </v>
      </c>
      <c r="AH324" s="9" t="str">
        <f t="shared" si="89"/>
        <v xml:space="preserve"> </v>
      </c>
      <c r="AI324" s="9" t="str">
        <f t="shared" si="90"/>
        <v xml:space="preserve"> </v>
      </c>
      <c r="AJ324" s="9" t="str">
        <f t="shared" si="91"/>
        <v xml:space="preserve"> </v>
      </c>
      <c r="AK324" s="9" t="str">
        <f t="shared" si="92"/>
        <v xml:space="preserve"> </v>
      </c>
      <c r="AL324" s="9" t="str">
        <f t="shared" si="93"/>
        <v xml:space="preserve"> </v>
      </c>
      <c r="AN324" s="44" t="str">
        <f t="shared" si="94"/>
        <v xml:space="preserve"> </v>
      </c>
      <c r="AO324" s="44" t="str">
        <f t="shared" si="95"/>
        <v xml:space="preserve"> </v>
      </c>
      <c r="AP324" s="44" t="str">
        <f t="shared" si="96"/>
        <v xml:space="preserve"> </v>
      </c>
      <c r="AQ324" s="44" t="str">
        <f t="shared" si="97"/>
        <v xml:space="preserve"> </v>
      </c>
      <c r="AR324" s="10" t="str">
        <f t="shared" si="98"/>
        <v xml:space="preserve"> </v>
      </c>
      <c r="AS324" s="44">
        <f t="shared" si="99"/>
        <v>0</v>
      </c>
    </row>
    <row r="325" spans="2:45">
      <c r="B325" s="1">
        <v>11</v>
      </c>
      <c r="C325" s="2">
        <f t="shared" si="100"/>
        <v>315</v>
      </c>
      <c r="O325" s="44">
        <f t="shared" si="81"/>
        <v>0</v>
      </c>
      <c r="R325" s="44">
        <f t="shared" si="82"/>
        <v>0</v>
      </c>
      <c r="AB325" s="9">
        <f t="shared" si="83"/>
        <v>1</v>
      </c>
      <c r="AC325" s="9" t="str">
        <f t="shared" si="84"/>
        <v xml:space="preserve"> </v>
      </c>
      <c r="AD325" s="9" t="str">
        <f t="shared" si="85"/>
        <v xml:space="preserve"> </v>
      </c>
      <c r="AE325" s="9" t="str">
        <f t="shared" si="86"/>
        <v xml:space="preserve"> </v>
      </c>
      <c r="AF325" s="9" t="str">
        <f t="shared" si="87"/>
        <v xml:space="preserve"> </v>
      </c>
      <c r="AG325" s="9" t="str">
        <f t="shared" si="88"/>
        <v xml:space="preserve"> </v>
      </c>
      <c r="AH325" s="9" t="str">
        <f t="shared" si="89"/>
        <v xml:space="preserve"> </v>
      </c>
      <c r="AI325" s="9" t="str">
        <f t="shared" si="90"/>
        <v xml:space="preserve"> </v>
      </c>
      <c r="AJ325" s="9" t="str">
        <f t="shared" si="91"/>
        <v xml:space="preserve"> </v>
      </c>
      <c r="AK325" s="9" t="str">
        <f t="shared" si="92"/>
        <v xml:space="preserve"> </v>
      </c>
      <c r="AL325" s="9" t="str">
        <f t="shared" si="93"/>
        <v xml:space="preserve"> </v>
      </c>
      <c r="AN325" s="44" t="str">
        <f t="shared" si="94"/>
        <v xml:space="preserve"> </v>
      </c>
      <c r="AO325" s="44" t="str">
        <f t="shared" si="95"/>
        <v xml:space="preserve"> </v>
      </c>
      <c r="AP325" s="44" t="str">
        <f t="shared" si="96"/>
        <v xml:space="preserve"> </v>
      </c>
      <c r="AQ325" s="44" t="str">
        <f t="shared" si="97"/>
        <v xml:space="preserve"> </v>
      </c>
      <c r="AR325" s="10" t="str">
        <f t="shared" si="98"/>
        <v xml:space="preserve"> </v>
      </c>
      <c r="AS325" s="44">
        <f t="shared" si="99"/>
        <v>0</v>
      </c>
    </row>
    <row r="326" spans="2:45">
      <c r="B326" s="1">
        <v>12</v>
      </c>
      <c r="C326" s="2">
        <f t="shared" si="100"/>
        <v>316</v>
      </c>
      <c r="O326" s="44">
        <f t="shared" si="81"/>
        <v>0</v>
      </c>
      <c r="R326" s="44">
        <f t="shared" si="82"/>
        <v>0</v>
      </c>
      <c r="AB326" s="9">
        <f t="shared" si="83"/>
        <v>1</v>
      </c>
      <c r="AC326" s="9" t="str">
        <f t="shared" si="84"/>
        <v xml:space="preserve"> </v>
      </c>
      <c r="AD326" s="9" t="str">
        <f t="shared" si="85"/>
        <v xml:space="preserve"> </v>
      </c>
      <c r="AE326" s="9" t="str">
        <f t="shared" si="86"/>
        <v xml:space="preserve"> </v>
      </c>
      <c r="AF326" s="9" t="str">
        <f t="shared" si="87"/>
        <v xml:space="preserve"> </v>
      </c>
      <c r="AG326" s="9" t="str">
        <f t="shared" si="88"/>
        <v xml:space="preserve"> </v>
      </c>
      <c r="AH326" s="9" t="str">
        <f t="shared" si="89"/>
        <v xml:space="preserve"> </v>
      </c>
      <c r="AI326" s="9" t="str">
        <f t="shared" si="90"/>
        <v xml:space="preserve"> </v>
      </c>
      <c r="AJ326" s="9" t="str">
        <f t="shared" si="91"/>
        <v xml:space="preserve"> </v>
      </c>
      <c r="AK326" s="9" t="str">
        <f t="shared" si="92"/>
        <v xml:space="preserve"> </v>
      </c>
      <c r="AL326" s="9" t="str">
        <f t="shared" si="93"/>
        <v xml:space="preserve"> </v>
      </c>
      <c r="AN326" s="44" t="str">
        <f t="shared" si="94"/>
        <v xml:space="preserve"> </v>
      </c>
      <c r="AO326" s="44" t="str">
        <f t="shared" si="95"/>
        <v xml:space="preserve"> </v>
      </c>
      <c r="AP326" s="44" t="str">
        <f t="shared" si="96"/>
        <v xml:space="preserve"> </v>
      </c>
      <c r="AQ326" s="44" t="str">
        <f t="shared" si="97"/>
        <v xml:space="preserve"> </v>
      </c>
      <c r="AR326" s="10" t="str">
        <f t="shared" si="98"/>
        <v xml:space="preserve"> </v>
      </c>
      <c r="AS326" s="44">
        <f t="shared" si="99"/>
        <v>0</v>
      </c>
    </row>
    <row r="327" spans="2:45">
      <c r="B327" s="1">
        <v>13</v>
      </c>
      <c r="C327" s="2">
        <f t="shared" si="100"/>
        <v>317</v>
      </c>
      <c r="O327" s="44">
        <f t="shared" si="81"/>
        <v>0</v>
      </c>
      <c r="R327" s="44">
        <f t="shared" si="82"/>
        <v>0</v>
      </c>
      <c r="AB327" s="9">
        <f t="shared" si="83"/>
        <v>1</v>
      </c>
      <c r="AC327" s="9" t="str">
        <f t="shared" si="84"/>
        <v xml:space="preserve"> </v>
      </c>
      <c r="AD327" s="9" t="str">
        <f t="shared" si="85"/>
        <v xml:space="preserve"> </v>
      </c>
      <c r="AE327" s="9" t="str">
        <f t="shared" si="86"/>
        <v xml:space="preserve"> </v>
      </c>
      <c r="AF327" s="9" t="str">
        <f t="shared" si="87"/>
        <v xml:space="preserve"> </v>
      </c>
      <c r="AG327" s="9" t="str">
        <f t="shared" si="88"/>
        <v xml:space="preserve"> </v>
      </c>
      <c r="AH327" s="9" t="str">
        <f t="shared" si="89"/>
        <v xml:space="preserve"> </v>
      </c>
      <c r="AI327" s="9" t="str">
        <f t="shared" si="90"/>
        <v xml:space="preserve"> </v>
      </c>
      <c r="AJ327" s="9" t="str">
        <f t="shared" si="91"/>
        <v xml:space="preserve"> </v>
      </c>
      <c r="AK327" s="9" t="str">
        <f t="shared" si="92"/>
        <v xml:space="preserve"> </v>
      </c>
      <c r="AL327" s="9" t="str">
        <f t="shared" si="93"/>
        <v xml:space="preserve"> </v>
      </c>
      <c r="AN327" s="44" t="str">
        <f t="shared" si="94"/>
        <v xml:space="preserve"> </v>
      </c>
      <c r="AO327" s="44" t="str">
        <f t="shared" si="95"/>
        <v xml:space="preserve"> </v>
      </c>
      <c r="AP327" s="44" t="str">
        <f t="shared" si="96"/>
        <v xml:space="preserve"> </v>
      </c>
      <c r="AQ327" s="44" t="str">
        <f t="shared" si="97"/>
        <v xml:space="preserve"> </v>
      </c>
      <c r="AR327" s="10" t="str">
        <f t="shared" si="98"/>
        <v xml:space="preserve"> </v>
      </c>
      <c r="AS327" s="44">
        <f t="shared" si="99"/>
        <v>0</v>
      </c>
    </row>
    <row r="328" spans="2:45">
      <c r="B328" s="1">
        <v>14</v>
      </c>
      <c r="C328" s="2">
        <f t="shared" si="100"/>
        <v>318</v>
      </c>
      <c r="O328" s="44">
        <f t="shared" si="81"/>
        <v>0</v>
      </c>
      <c r="R328" s="44">
        <f t="shared" si="82"/>
        <v>0</v>
      </c>
      <c r="AB328" s="9">
        <f t="shared" si="83"/>
        <v>1</v>
      </c>
      <c r="AC328" s="9" t="str">
        <f t="shared" si="84"/>
        <v xml:space="preserve"> </v>
      </c>
      <c r="AD328" s="9" t="str">
        <f t="shared" si="85"/>
        <v xml:space="preserve"> </v>
      </c>
      <c r="AE328" s="9" t="str">
        <f t="shared" si="86"/>
        <v xml:space="preserve"> </v>
      </c>
      <c r="AF328" s="9" t="str">
        <f t="shared" si="87"/>
        <v xml:space="preserve"> </v>
      </c>
      <c r="AG328" s="9" t="str">
        <f t="shared" si="88"/>
        <v xml:space="preserve"> </v>
      </c>
      <c r="AH328" s="9" t="str">
        <f t="shared" si="89"/>
        <v xml:space="preserve"> </v>
      </c>
      <c r="AI328" s="9" t="str">
        <f t="shared" si="90"/>
        <v xml:space="preserve"> </v>
      </c>
      <c r="AJ328" s="9" t="str">
        <f t="shared" si="91"/>
        <v xml:space="preserve"> </v>
      </c>
      <c r="AK328" s="9" t="str">
        <f t="shared" si="92"/>
        <v xml:space="preserve"> </v>
      </c>
      <c r="AL328" s="9" t="str">
        <f t="shared" si="93"/>
        <v xml:space="preserve"> </v>
      </c>
      <c r="AN328" s="44" t="str">
        <f t="shared" si="94"/>
        <v xml:space="preserve"> </v>
      </c>
      <c r="AO328" s="44" t="str">
        <f t="shared" si="95"/>
        <v xml:space="preserve"> </v>
      </c>
      <c r="AP328" s="44" t="str">
        <f t="shared" si="96"/>
        <v xml:space="preserve"> </v>
      </c>
      <c r="AQ328" s="44" t="str">
        <f t="shared" si="97"/>
        <v xml:space="preserve"> </v>
      </c>
      <c r="AR328" s="10" t="str">
        <f t="shared" si="98"/>
        <v xml:space="preserve"> </v>
      </c>
      <c r="AS328" s="44">
        <f t="shared" si="99"/>
        <v>0</v>
      </c>
    </row>
    <row r="329" spans="2:45">
      <c r="B329" s="1">
        <v>15</v>
      </c>
      <c r="C329" s="2">
        <f t="shared" si="100"/>
        <v>319</v>
      </c>
      <c r="O329" s="44">
        <f t="shared" si="81"/>
        <v>0</v>
      </c>
      <c r="R329" s="44">
        <f t="shared" si="82"/>
        <v>0</v>
      </c>
      <c r="AB329" s="9">
        <f t="shared" si="83"/>
        <v>1</v>
      </c>
      <c r="AC329" s="9" t="str">
        <f t="shared" si="84"/>
        <v xml:space="preserve"> </v>
      </c>
      <c r="AD329" s="9" t="str">
        <f t="shared" si="85"/>
        <v xml:space="preserve"> </v>
      </c>
      <c r="AE329" s="9" t="str">
        <f t="shared" si="86"/>
        <v xml:space="preserve"> </v>
      </c>
      <c r="AF329" s="9" t="str">
        <f t="shared" si="87"/>
        <v xml:space="preserve"> </v>
      </c>
      <c r="AG329" s="9" t="str">
        <f t="shared" si="88"/>
        <v xml:space="preserve"> </v>
      </c>
      <c r="AH329" s="9" t="str">
        <f t="shared" si="89"/>
        <v xml:space="preserve"> </v>
      </c>
      <c r="AI329" s="9" t="str">
        <f t="shared" si="90"/>
        <v xml:space="preserve"> </v>
      </c>
      <c r="AJ329" s="9" t="str">
        <f t="shared" si="91"/>
        <v xml:space="preserve"> </v>
      </c>
      <c r="AK329" s="9" t="str">
        <f t="shared" si="92"/>
        <v xml:space="preserve"> </v>
      </c>
      <c r="AL329" s="9" t="str">
        <f t="shared" si="93"/>
        <v xml:space="preserve"> </v>
      </c>
      <c r="AN329" s="44" t="str">
        <f t="shared" si="94"/>
        <v xml:space="preserve"> </v>
      </c>
      <c r="AO329" s="44" t="str">
        <f t="shared" si="95"/>
        <v xml:space="preserve"> </v>
      </c>
      <c r="AP329" s="44" t="str">
        <f t="shared" si="96"/>
        <v xml:space="preserve"> </v>
      </c>
      <c r="AQ329" s="44" t="str">
        <f t="shared" si="97"/>
        <v xml:space="preserve"> </v>
      </c>
      <c r="AR329" s="10" t="str">
        <f t="shared" si="98"/>
        <v xml:space="preserve"> </v>
      </c>
      <c r="AS329" s="44">
        <f t="shared" si="99"/>
        <v>0</v>
      </c>
    </row>
    <row r="330" spans="2:45">
      <c r="B330" s="1">
        <v>16</v>
      </c>
      <c r="C330" s="2">
        <f t="shared" si="100"/>
        <v>320</v>
      </c>
      <c r="O330" s="44">
        <f t="shared" si="81"/>
        <v>0</v>
      </c>
      <c r="R330" s="44">
        <f t="shared" si="82"/>
        <v>0</v>
      </c>
      <c r="AB330" s="9">
        <f t="shared" si="83"/>
        <v>1</v>
      </c>
      <c r="AC330" s="9" t="str">
        <f t="shared" si="84"/>
        <v xml:space="preserve"> </v>
      </c>
      <c r="AD330" s="9" t="str">
        <f t="shared" si="85"/>
        <v xml:space="preserve"> </v>
      </c>
      <c r="AE330" s="9" t="str">
        <f t="shared" si="86"/>
        <v xml:space="preserve"> </v>
      </c>
      <c r="AF330" s="9" t="str">
        <f t="shared" si="87"/>
        <v xml:space="preserve"> </v>
      </c>
      <c r="AG330" s="9" t="str">
        <f t="shared" si="88"/>
        <v xml:space="preserve"> </v>
      </c>
      <c r="AH330" s="9" t="str">
        <f t="shared" si="89"/>
        <v xml:space="preserve"> </v>
      </c>
      <c r="AI330" s="9" t="str">
        <f t="shared" si="90"/>
        <v xml:space="preserve"> </v>
      </c>
      <c r="AJ330" s="9" t="str">
        <f t="shared" si="91"/>
        <v xml:space="preserve"> </v>
      </c>
      <c r="AK330" s="9" t="str">
        <f t="shared" si="92"/>
        <v xml:space="preserve"> </v>
      </c>
      <c r="AL330" s="9" t="str">
        <f t="shared" si="93"/>
        <v xml:space="preserve"> </v>
      </c>
      <c r="AN330" s="44" t="str">
        <f t="shared" si="94"/>
        <v xml:space="preserve"> </v>
      </c>
      <c r="AO330" s="44" t="str">
        <f t="shared" si="95"/>
        <v xml:space="preserve"> </v>
      </c>
      <c r="AP330" s="44" t="str">
        <f t="shared" si="96"/>
        <v xml:space="preserve"> </v>
      </c>
      <c r="AQ330" s="44" t="str">
        <f t="shared" si="97"/>
        <v xml:space="preserve"> </v>
      </c>
      <c r="AR330" s="10" t="str">
        <f t="shared" si="98"/>
        <v xml:space="preserve"> </v>
      </c>
      <c r="AS330" s="44">
        <f t="shared" si="99"/>
        <v>0</v>
      </c>
    </row>
    <row r="331" spans="2:45">
      <c r="B331" s="1">
        <v>17</v>
      </c>
      <c r="C331" s="2">
        <f t="shared" si="100"/>
        <v>321</v>
      </c>
      <c r="O331" s="44">
        <f t="shared" si="81"/>
        <v>0</v>
      </c>
      <c r="R331" s="44">
        <f t="shared" si="82"/>
        <v>0</v>
      </c>
      <c r="AB331" s="9">
        <f t="shared" si="83"/>
        <v>1</v>
      </c>
      <c r="AC331" s="9" t="str">
        <f t="shared" si="84"/>
        <v xml:space="preserve"> </v>
      </c>
      <c r="AD331" s="9" t="str">
        <f t="shared" si="85"/>
        <v xml:space="preserve"> </v>
      </c>
      <c r="AE331" s="9" t="str">
        <f t="shared" si="86"/>
        <v xml:space="preserve"> </v>
      </c>
      <c r="AF331" s="9" t="str">
        <f t="shared" si="87"/>
        <v xml:space="preserve"> </v>
      </c>
      <c r="AG331" s="9" t="str">
        <f t="shared" si="88"/>
        <v xml:space="preserve"> </v>
      </c>
      <c r="AH331" s="9" t="str">
        <f t="shared" si="89"/>
        <v xml:space="preserve"> </v>
      </c>
      <c r="AI331" s="9" t="str">
        <f t="shared" si="90"/>
        <v xml:space="preserve"> </v>
      </c>
      <c r="AJ331" s="9" t="str">
        <f t="shared" si="91"/>
        <v xml:space="preserve"> </v>
      </c>
      <c r="AK331" s="9" t="str">
        <f t="shared" si="92"/>
        <v xml:space="preserve"> </v>
      </c>
      <c r="AL331" s="9" t="str">
        <f t="shared" si="93"/>
        <v xml:space="preserve"> </v>
      </c>
      <c r="AN331" s="44" t="str">
        <f t="shared" si="94"/>
        <v xml:space="preserve"> </v>
      </c>
      <c r="AO331" s="44" t="str">
        <f t="shared" si="95"/>
        <v xml:space="preserve"> </v>
      </c>
      <c r="AP331" s="44" t="str">
        <f t="shared" si="96"/>
        <v xml:space="preserve"> </v>
      </c>
      <c r="AQ331" s="44" t="str">
        <f t="shared" si="97"/>
        <v xml:space="preserve"> </v>
      </c>
      <c r="AR331" s="10" t="str">
        <f t="shared" si="98"/>
        <v xml:space="preserve"> </v>
      </c>
      <c r="AS331" s="44">
        <f t="shared" si="99"/>
        <v>0</v>
      </c>
    </row>
    <row r="332" spans="2:45">
      <c r="B332" s="1">
        <v>18</v>
      </c>
      <c r="C332" s="2">
        <f t="shared" si="100"/>
        <v>322</v>
      </c>
      <c r="O332" s="44">
        <f t="shared" ref="O332:O375" si="101">N332</f>
        <v>0</v>
      </c>
      <c r="R332" s="44">
        <f t="shared" ref="R332:R375" si="102">Q332</f>
        <v>0</v>
      </c>
      <c r="AB332" s="9">
        <f t="shared" ref="AB332:AB375" si="103">IF($Q332=0,1," ")</f>
        <v>1</v>
      </c>
      <c r="AC332" s="9" t="str">
        <f t="shared" ref="AC332:AC375" si="104">IF($Q332=2,1," ")</f>
        <v xml:space="preserve"> </v>
      </c>
      <c r="AD332" s="9" t="str">
        <f t="shared" ref="AD332:AD375" si="105">IF($Q332=4,1," ")</f>
        <v xml:space="preserve"> </v>
      </c>
      <c r="AE332" s="9" t="str">
        <f t="shared" ref="AE332:AE375" si="106">IF($Q332=5,1," ")</f>
        <v xml:space="preserve"> </v>
      </c>
      <c r="AF332" s="9" t="str">
        <f t="shared" ref="AF332:AF375" si="107">IF($Q332=6,1," ")</f>
        <v xml:space="preserve"> </v>
      </c>
      <c r="AG332" s="9" t="str">
        <f t="shared" ref="AG332:AG375" si="108">IF($Q332=7,1," ")</f>
        <v xml:space="preserve"> </v>
      </c>
      <c r="AH332" s="9" t="str">
        <f t="shared" ref="AH332:AH375" si="109">IF($Q332=8,1," ")</f>
        <v xml:space="preserve"> </v>
      </c>
      <c r="AI332" s="9" t="str">
        <f t="shared" ref="AI332:AI375" si="110">IF($Q332=9,1," ")</f>
        <v xml:space="preserve"> </v>
      </c>
      <c r="AJ332" s="9" t="str">
        <f t="shared" ref="AJ332:AJ375" si="111">IF($Q332=10,1," ")</f>
        <v xml:space="preserve"> </v>
      </c>
      <c r="AK332" s="9" t="str">
        <f t="shared" ref="AK332:AK375" si="112">IF($Q332=11,1," ")</f>
        <v xml:space="preserve"> </v>
      </c>
      <c r="AL332" s="9" t="str">
        <f t="shared" ref="AL332:AL375" si="113">IF($Q332=-99,1," ")</f>
        <v xml:space="preserve"> </v>
      </c>
      <c r="AN332" s="44" t="str">
        <f t="shared" ref="AN332:AN375" si="114">IF(L332="N",1," ")</f>
        <v xml:space="preserve"> </v>
      </c>
      <c r="AO332" s="44" t="str">
        <f t="shared" ref="AO332:AO375" si="115">IF(L332="E",1," ")</f>
        <v xml:space="preserve"> </v>
      </c>
      <c r="AP332" s="44" t="str">
        <f t="shared" ref="AP332:AP375" si="116">IF(L332="S",1," ")</f>
        <v xml:space="preserve"> </v>
      </c>
      <c r="AQ332" s="44" t="str">
        <f t="shared" ref="AQ332:AQ375" si="117">IF(L332="W",1," ")</f>
        <v xml:space="preserve"> </v>
      </c>
      <c r="AR332" s="10" t="str">
        <f t="shared" ref="AR332:AR375" si="118">IF($K332=-99,1," ")</f>
        <v xml:space="preserve"> </v>
      </c>
      <c r="AS332" s="44">
        <f t="shared" ref="AS332:AS375" si="119">SUM(AI332:AK332)</f>
        <v>0</v>
      </c>
    </row>
    <row r="333" spans="2:45">
      <c r="B333" s="1">
        <v>19</v>
      </c>
      <c r="C333" s="2">
        <f t="shared" ref="C333:C375" si="120">C332+1</f>
        <v>323</v>
      </c>
      <c r="O333" s="44">
        <f t="shared" si="101"/>
        <v>0</v>
      </c>
      <c r="R333" s="44">
        <f t="shared" si="102"/>
        <v>0</v>
      </c>
      <c r="AB333" s="9">
        <f t="shared" si="103"/>
        <v>1</v>
      </c>
      <c r="AC333" s="9" t="str">
        <f t="shared" si="104"/>
        <v xml:space="preserve"> </v>
      </c>
      <c r="AD333" s="9" t="str">
        <f t="shared" si="105"/>
        <v xml:space="preserve"> </v>
      </c>
      <c r="AE333" s="9" t="str">
        <f t="shared" si="106"/>
        <v xml:space="preserve"> </v>
      </c>
      <c r="AF333" s="9" t="str">
        <f t="shared" si="107"/>
        <v xml:space="preserve"> </v>
      </c>
      <c r="AG333" s="9" t="str">
        <f t="shared" si="108"/>
        <v xml:space="preserve"> </v>
      </c>
      <c r="AH333" s="9" t="str">
        <f t="shared" si="109"/>
        <v xml:space="preserve"> </v>
      </c>
      <c r="AI333" s="9" t="str">
        <f t="shared" si="110"/>
        <v xml:space="preserve"> </v>
      </c>
      <c r="AJ333" s="9" t="str">
        <f t="shared" si="111"/>
        <v xml:space="preserve"> </v>
      </c>
      <c r="AK333" s="9" t="str">
        <f t="shared" si="112"/>
        <v xml:space="preserve"> </v>
      </c>
      <c r="AL333" s="9" t="str">
        <f t="shared" si="113"/>
        <v xml:space="preserve"> </v>
      </c>
      <c r="AN333" s="44" t="str">
        <f t="shared" si="114"/>
        <v xml:space="preserve"> </v>
      </c>
      <c r="AO333" s="44" t="str">
        <f t="shared" si="115"/>
        <v xml:space="preserve"> </v>
      </c>
      <c r="AP333" s="44" t="str">
        <f t="shared" si="116"/>
        <v xml:space="preserve"> </v>
      </c>
      <c r="AQ333" s="44" t="str">
        <f t="shared" si="117"/>
        <v xml:space="preserve"> </v>
      </c>
      <c r="AR333" s="10" t="str">
        <f t="shared" si="118"/>
        <v xml:space="preserve"> </v>
      </c>
      <c r="AS333" s="44">
        <f t="shared" si="119"/>
        <v>0</v>
      </c>
    </row>
    <row r="334" spans="2:45">
      <c r="B334" s="1">
        <v>20</v>
      </c>
      <c r="C334" s="2">
        <f t="shared" si="120"/>
        <v>324</v>
      </c>
      <c r="O334" s="44">
        <f t="shared" si="101"/>
        <v>0</v>
      </c>
      <c r="R334" s="44">
        <f t="shared" si="102"/>
        <v>0</v>
      </c>
      <c r="AB334" s="9">
        <f t="shared" si="103"/>
        <v>1</v>
      </c>
      <c r="AC334" s="9" t="str">
        <f t="shared" si="104"/>
        <v xml:space="preserve"> </v>
      </c>
      <c r="AD334" s="9" t="str">
        <f t="shared" si="105"/>
        <v xml:space="preserve"> </v>
      </c>
      <c r="AE334" s="9" t="str">
        <f t="shared" si="106"/>
        <v xml:space="preserve"> </v>
      </c>
      <c r="AF334" s="9" t="str">
        <f t="shared" si="107"/>
        <v xml:space="preserve"> </v>
      </c>
      <c r="AG334" s="9" t="str">
        <f t="shared" si="108"/>
        <v xml:space="preserve"> </v>
      </c>
      <c r="AH334" s="9" t="str">
        <f t="shared" si="109"/>
        <v xml:space="preserve"> </v>
      </c>
      <c r="AI334" s="9" t="str">
        <f t="shared" si="110"/>
        <v xml:space="preserve"> </v>
      </c>
      <c r="AJ334" s="9" t="str">
        <f t="shared" si="111"/>
        <v xml:space="preserve"> </v>
      </c>
      <c r="AK334" s="9" t="str">
        <f t="shared" si="112"/>
        <v xml:space="preserve"> </v>
      </c>
      <c r="AL334" s="9" t="str">
        <f t="shared" si="113"/>
        <v xml:space="preserve"> </v>
      </c>
      <c r="AN334" s="44" t="str">
        <f t="shared" si="114"/>
        <v xml:space="preserve"> </v>
      </c>
      <c r="AO334" s="44" t="str">
        <f t="shared" si="115"/>
        <v xml:space="preserve"> </v>
      </c>
      <c r="AP334" s="44" t="str">
        <f t="shared" si="116"/>
        <v xml:space="preserve"> </v>
      </c>
      <c r="AQ334" s="44" t="str">
        <f t="shared" si="117"/>
        <v xml:space="preserve"> </v>
      </c>
      <c r="AR334" s="10" t="str">
        <f t="shared" si="118"/>
        <v xml:space="preserve"> </v>
      </c>
      <c r="AS334" s="44">
        <f t="shared" si="119"/>
        <v>0</v>
      </c>
    </row>
    <row r="335" spans="2:45">
      <c r="B335" s="1">
        <v>21</v>
      </c>
      <c r="C335" s="2">
        <f t="shared" si="120"/>
        <v>325</v>
      </c>
      <c r="O335" s="44">
        <f t="shared" si="101"/>
        <v>0</v>
      </c>
      <c r="R335" s="44">
        <f t="shared" si="102"/>
        <v>0</v>
      </c>
      <c r="AB335" s="9">
        <f t="shared" si="103"/>
        <v>1</v>
      </c>
      <c r="AC335" s="9" t="str">
        <f t="shared" si="104"/>
        <v xml:space="preserve"> </v>
      </c>
      <c r="AD335" s="9" t="str">
        <f t="shared" si="105"/>
        <v xml:space="preserve"> </v>
      </c>
      <c r="AE335" s="9" t="str">
        <f t="shared" si="106"/>
        <v xml:space="preserve"> </v>
      </c>
      <c r="AF335" s="9" t="str">
        <f t="shared" si="107"/>
        <v xml:space="preserve"> </v>
      </c>
      <c r="AG335" s="9" t="str">
        <f t="shared" si="108"/>
        <v xml:space="preserve"> </v>
      </c>
      <c r="AH335" s="9" t="str">
        <f t="shared" si="109"/>
        <v xml:space="preserve"> </v>
      </c>
      <c r="AI335" s="9" t="str">
        <f t="shared" si="110"/>
        <v xml:space="preserve"> </v>
      </c>
      <c r="AJ335" s="9" t="str">
        <f t="shared" si="111"/>
        <v xml:space="preserve"> </v>
      </c>
      <c r="AK335" s="9" t="str">
        <f t="shared" si="112"/>
        <v xml:space="preserve"> </v>
      </c>
      <c r="AL335" s="9" t="str">
        <f t="shared" si="113"/>
        <v xml:space="preserve"> </v>
      </c>
      <c r="AN335" s="44" t="str">
        <f t="shared" si="114"/>
        <v xml:space="preserve"> </v>
      </c>
      <c r="AO335" s="44" t="str">
        <f t="shared" si="115"/>
        <v xml:space="preserve"> </v>
      </c>
      <c r="AP335" s="44" t="str">
        <f t="shared" si="116"/>
        <v xml:space="preserve"> </v>
      </c>
      <c r="AQ335" s="44" t="str">
        <f t="shared" si="117"/>
        <v xml:space="preserve"> </v>
      </c>
      <c r="AR335" s="10" t="str">
        <f t="shared" si="118"/>
        <v xml:space="preserve"> </v>
      </c>
      <c r="AS335" s="44">
        <f t="shared" si="119"/>
        <v>0</v>
      </c>
    </row>
    <row r="336" spans="2:45">
      <c r="B336" s="1">
        <v>22</v>
      </c>
      <c r="C336" s="2">
        <f t="shared" si="120"/>
        <v>326</v>
      </c>
      <c r="O336" s="44">
        <f t="shared" si="101"/>
        <v>0</v>
      </c>
      <c r="R336" s="44">
        <f t="shared" si="102"/>
        <v>0</v>
      </c>
      <c r="AB336" s="9">
        <f t="shared" si="103"/>
        <v>1</v>
      </c>
      <c r="AC336" s="9" t="str">
        <f t="shared" si="104"/>
        <v xml:space="preserve"> </v>
      </c>
      <c r="AD336" s="9" t="str">
        <f t="shared" si="105"/>
        <v xml:space="preserve"> </v>
      </c>
      <c r="AE336" s="9" t="str">
        <f t="shared" si="106"/>
        <v xml:space="preserve"> </v>
      </c>
      <c r="AF336" s="9" t="str">
        <f t="shared" si="107"/>
        <v xml:space="preserve"> </v>
      </c>
      <c r="AG336" s="9" t="str">
        <f t="shared" si="108"/>
        <v xml:space="preserve"> </v>
      </c>
      <c r="AH336" s="9" t="str">
        <f t="shared" si="109"/>
        <v xml:space="preserve"> </v>
      </c>
      <c r="AI336" s="9" t="str">
        <f t="shared" si="110"/>
        <v xml:space="preserve"> </v>
      </c>
      <c r="AJ336" s="9" t="str">
        <f t="shared" si="111"/>
        <v xml:space="preserve"> </v>
      </c>
      <c r="AK336" s="9" t="str">
        <f t="shared" si="112"/>
        <v xml:space="preserve"> </v>
      </c>
      <c r="AL336" s="9" t="str">
        <f t="shared" si="113"/>
        <v xml:space="preserve"> </v>
      </c>
      <c r="AN336" s="44" t="str">
        <f t="shared" si="114"/>
        <v xml:space="preserve"> </v>
      </c>
      <c r="AO336" s="44" t="str">
        <f t="shared" si="115"/>
        <v xml:space="preserve"> </v>
      </c>
      <c r="AP336" s="44" t="str">
        <f t="shared" si="116"/>
        <v xml:space="preserve"> </v>
      </c>
      <c r="AQ336" s="44" t="str">
        <f t="shared" si="117"/>
        <v xml:space="preserve"> </v>
      </c>
      <c r="AR336" s="10" t="str">
        <f t="shared" si="118"/>
        <v xml:space="preserve"> </v>
      </c>
      <c r="AS336" s="44">
        <f t="shared" si="119"/>
        <v>0</v>
      </c>
    </row>
    <row r="337" spans="2:45">
      <c r="B337" s="1">
        <v>23</v>
      </c>
      <c r="C337" s="2">
        <f t="shared" si="120"/>
        <v>327</v>
      </c>
      <c r="O337" s="44">
        <f t="shared" si="101"/>
        <v>0</v>
      </c>
      <c r="R337" s="44">
        <f t="shared" si="102"/>
        <v>0</v>
      </c>
      <c r="AB337" s="9">
        <f t="shared" si="103"/>
        <v>1</v>
      </c>
      <c r="AC337" s="9" t="str">
        <f t="shared" si="104"/>
        <v xml:space="preserve"> </v>
      </c>
      <c r="AD337" s="9" t="str">
        <f t="shared" si="105"/>
        <v xml:space="preserve"> </v>
      </c>
      <c r="AE337" s="9" t="str">
        <f t="shared" si="106"/>
        <v xml:space="preserve"> </v>
      </c>
      <c r="AF337" s="9" t="str">
        <f t="shared" si="107"/>
        <v xml:space="preserve"> </v>
      </c>
      <c r="AG337" s="9" t="str">
        <f t="shared" si="108"/>
        <v xml:space="preserve"> </v>
      </c>
      <c r="AH337" s="9" t="str">
        <f t="shared" si="109"/>
        <v xml:space="preserve"> </v>
      </c>
      <c r="AI337" s="9" t="str">
        <f t="shared" si="110"/>
        <v xml:space="preserve"> </v>
      </c>
      <c r="AJ337" s="9" t="str">
        <f t="shared" si="111"/>
        <v xml:space="preserve"> </v>
      </c>
      <c r="AK337" s="9" t="str">
        <f t="shared" si="112"/>
        <v xml:space="preserve"> </v>
      </c>
      <c r="AL337" s="9" t="str">
        <f t="shared" si="113"/>
        <v xml:space="preserve"> </v>
      </c>
      <c r="AN337" s="44" t="str">
        <f t="shared" si="114"/>
        <v xml:space="preserve"> </v>
      </c>
      <c r="AO337" s="44" t="str">
        <f t="shared" si="115"/>
        <v xml:space="preserve"> </v>
      </c>
      <c r="AP337" s="44" t="str">
        <f t="shared" si="116"/>
        <v xml:space="preserve"> </v>
      </c>
      <c r="AQ337" s="44" t="str">
        <f t="shared" si="117"/>
        <v xml:space="preserve"> </v>
      </c>
      <c r="AR337" s="10" t="str">
        <f t="shared" si="118"/>
        <v xml:space="preserve"> </v>
      </c>
      <c r="AS337" s="44">
        <f t="shared" si="119"/>
        <v>0</v>
      </c>
    </row>
    <row r="338" spans="2:45">
      <c r="B338" s="1">
        <v>24</v>
      </c>
      <c r="C338" s="2">
        <f t="shared" si="120"/>
        <v>328</v>
      </c>
      <c r="O338" s="44">
        <f t="shared" si="101"/>
        <v>0</v>
      </c>
      <c r="R338" s="44">
        <f t="shared" si="102"/>
        <v>0</v>
      </c>
      <c r="AB338" s="9">
        <f t="shared" si="103"/>
        <v>1</v>
      </c>
      <c r="AC338" s="9" t="str">
        <f t="shared" si="104"/>
        <v xml:space="preserve"> </v>
      </c>
      <c r="AD338" s="9" t="str">
        <f t="shared" si="105"/>
        <v xml:space="preserve"> </v>
      </c>
      <c r="AE338" s="9" t="str">
        <f t="shared" si="106"/>
        <v xml:space="preserve"> </v>
      </c>
      <c r="AF338" s="9" t="str">
        <f t="shared" si="107"/>
        <v xml:space="preserve"> </v>
      </c>
      <c r="AG338" s="9" t="str">
        <f t="shared" si="108"/>
        <v xml:space="preserve"> </v>
      </c>
      <c r="AH338" s="9" t="str">
        <f t="shared" si="109"/>
        <v xml:space="preserve"> </v>
      </c>
      <c r="AI338" s="9" t="str">
        <f t="shared" si="110"/>
        <v xml:space="preserve"> </v>
      </c>
      <c r="AJ338" s="9" t="str">
        <f t="shared" si="111"/>
        <v xml:space="preserve"> </v>
      </c>
      <c r="AK338" s="9" t="str">
        <f t="shared" si="112"/>
        <v xml:space="preserve"> </v>
      </c>
      <c r="AL338" s="9" t="str">
        <f t="shared" si="113"/>
        <v xml:space="preserve"> </v>
      </c>
      <c r="AN338" s="44" t="str">
        <f t="shared" si="114"/>
        <v xml:space="preserve"> </v>
      </c>
      <c r="AO338" s="44" t="str">
        <f t="shared" si="115"/>
        <v xml:space="preserve"> </v>
      </c>
      <c r="AP338" s="44" t="str">
        <f t="shared" si="116"/>
        <v xml:space="preserve"> </v>
      </c>
      <c r="AQ338" s="44" t="str">
        <f t="shared" si="117"/>
        <v xml:space="preserve"> </v>
      </c>
      <c r="AR338" s="10" t="str">
        <f t="shared" si="118"/>
        <v xml:space="preserve"> </v>
      </c>
      <c r="AS338" s="44">
        <f t="shared" si="119"/>
        <v>0</v>
      </c>
    </row>
    <row r="339" spans="2:45">
      <c r="B339" s="1">
        <v>25</v>
      </c>
      <c r="C339" s="2">
        <f t="shared" si="120"/>
        <v>329</v>
      </c>
      <c r="O339" s="44">
        <f t="shared" si="101"/>
        <v>0</v>
      </c>
      <c r="R339" s="44">
        <f t="shared" si="102"/>
        <v>0</v>
      </c>
      <c r="AB339" s="9">
        <f t="shared" si="103"/>
        <v>1</v>
      </c>
      <c r="AC339" s="9" t="str">
        <f t="shared" si="104"/>
        <v xml:space="preserve"> </v>
      </c>
      <c r="AD339" s="9" t="str">
        <f t="shared" si="105"/>
        <v xml:space="preserve"> </v>
      </c>
      <c r="AE339" s="9" t="str">
        <f t="shared" si="106"/>
        <v xml:space="preserve"> </v>
      </c>
      <c r="AF339" s="9" t="str">
        <f t="shared" si="107"/>
        <v xml:space="preserve"> </v>
      </c>
      <c r="AG339" s="9" t="str">
        <f t="shared" si="108"/>
        <v xml:space="preserve"> </v>
      </c>
      <c r="AH339" s="9" t="str">
        <f t="shared" si="109"/>
        <v xml:space="preserve"> </v>
      </c>
      <c r="AI339" s="9" t="str">
        <f t="shared" si="110"/>
        <v xml:space="preserve"> </v>
      </c>
      <c r="AJ339" s="9" t="str">
        <f t="shared" si="111"/>
        <v xml:space="preserve"> </v>
      </c>
      <c r="AK339" s="9" t="str">
        <f t="shared" si="112"/>
        <v xml:space="preserve"> </v>
      </c>
      <c r="AL339" s="9" t="str">
        <f t="shared" si="113"/>
        <v xml:space="preserve"> </v>
      </c>
      <c r="AN339" s="44" t="str">
        <f t="shared" si="114"/>
        <v xml:space="preserve"> </v>
      </c>
      <c r="AO339" s="44" t="str">
        <f t="shared" si="115"/>
        <v xml:space="preserve"> </v>
      </c>
      <c r="AP339" s="44" t="str">
        <f t="shared" si="116"/>
        <v xml:space="preserve"> </v>
      </c>
      <c r="AQ339" s="44" t="str">
        <f t="shared" si="117"/>
        <v xml:space="preserve"> </v>
      </c>
      <c r="AR339" s="10" t="str">
        <f t="shared" si="118"/>
        <v xml:space="preserve"> </v>
      </c>
      <c r="AS339" s="44">
        <f t="shared" si="119"/>
        <v>0</v>
      </c>
    </row>
    <row r="340" spans="2:45">
      <c r="B340" s="1">
        <v>26</v>
      </c>
      <c r="C340" s="2">
        <f t="shared" si="120"/>
        <v>330</v>
      </c>
      <c r="O340" s="44">
        <f t="shared" si="101"/>
        <v>0</v>
      </c>
      <c r="R340" s="44">
        <f t="shared" si="102"/>
        <v>0</v>
      </c>
      <c r="AB340" s="9">
        <f t="shared" si="103"/>
        <v>1</v>
      </c>
      <c r="AC340" s="9" t="str">
        <f t="shared" si="104"/>
        <v xml:space="preserve"> </v>
      </c>
      <c r="AD340" s="9" t="str">
        <f t="shared" si="105"/>
        <v xml:space="preserve"> </v>
      </c>
      <c r="AE340" s="9" t="str">
        <f t="shared" si="106"/>
        <v xml:space="preserve"> </v>
      </c>
      <c r="AF340" s="9" t="str">
        <f t="shared" si="107"/>
        <v xml:space="preserve"> </v>
      </c>
      <c r="AG340" s="9" t="str">
        <f t="shared" si="108"/>
        <v xml:space="preserve"> </v>
      </c>
      <c r="AH340" s="9" t="str">
        <f t="shared" si="109"/>
        <v xml:space="preserve"> </v>
      </c>
      <c r="AI340" s="9" t="str">
        <f t="shared" si="110"/>
        <v xml:space="preserve"> </v>
      </c>
      <c r="AJ340" s="9" t="str">
        <f t="shared" si="111"/>
        <v xml:space="preserve"> </v>
      </c>
      <c r="AK340" s="9" t="str">
        <f t="shared" si="112"/>
        <v xml:space="preserve"> </v>
      </c>
      <c r="AL340" s="9" t="str">
        <f t="shared" si="113"/>
        <v xml:space="preserve"> </v>
      </c>
      <c r="AN340" s="44" t="str">
        <f t="shared" si="114"/>
        <v xml:space="preserve"> </v>
      </c>
      <c r="AO340" s="44" t="str">
        <f t="shared" si="115"/>
        <v xml:space="preserve"> </v>
      </c>
      <c r="AP340" s="44" t="str">
        <f t="shared" si="116"/>
        <v xml:space="preserve"> </v>
      </c>
      <c r="AQ340" s="44" t="str">
        <f t="shared" si="117"/>
        <v xml:space="preserve"> </v>
      </c>
      <c r="AR340" s="10" t="str">
        <f t="shared" si="118"/>
        <v xml:space="preserve"> </v>
      </c>
      <c r="AS340" s="44">
        <f t="shared" si="119"/>
        <v>0</v>
      </c>
    </row>
    <row r="341" spans="2:45">
      <c r="B341" s="1">
        <v>27</v>
      </c>
      <c r="C341" s="2">
        <f t="shared" si="120"/>
        <v>331</v>
      </c>
      <c r="O341" s="44">
        <f t="shared" si="101"/>
        <v>0</v>
      </c>
      <c r="R341" s="44">
        <f t="shared" si="102"/>
        <v>0</v>
      </c>
      <c r="AB341" s="9">
        <f t="shared" si="103"/>
        <v>1</v>
      </c>
      <c r="AC341" s="9" t="str">
        <f t="shared" si="104"/>
        <v xml:space="preserve"> </v>
      </c>
      <c r="AD341" s="9" t="str">
        <f t="shared" si="105"/>
        <v xml:space="preserve"> </v>
      </c>
      <c r="AE341" s="9" t="str">
        <f t="shared" si="106"/>
        <v xml:space="preserve"> </v>
      </c>
      <c r="AF341" s="9" t="str">
        <f t="shared" si="107"/>
        <v xml:space="preserve"> </v>
      </c>
      <c r="AG341" s="9" t="str">
        <f t="shared" si="108"/>
        <v xml:space="preserve"> </v>
      </c>
      <c r="AH341" s="9" t="str">
        <f t="shared" si="109"/>
        <v xml:space="preserve"> </v>
      </c>
      <c r="AI341" s="9" t="str">
        <f t="shared" si="110"/>
        <v xml:space="preserve"> </v>
      </c>
      <c r="AJ341" s="9" t="str">
        <f t="shared" si="111"/>
        <v xml:space="preserve"> </v>
      </c>
      <c r="AK341" s="9" t="str">
        <f t="shared" si="112"/>
        <v xml:space="preserve"> </v>
      </c>
      <c r="AL341" s="9" t="str">
        <f t="shared" si="113"/>
        <v xml:space="preserve"> </v>
      </c>
      <c r="AN341" s="44" t="str">
        <f t="shared" si="114"/>
        <v xml:space="preserve"> </v>
      </c>
      <c r="AO341" s="44" t="str">
        <f t="shared" si="115"/>
        <v xml:space="preserve"> </v>
      </c>
      <c r="AP341" s="44" t="str">
        <f t="shared" si="116"/>
        <v xml:space="preserve"> </v>
      </c>
      <c r="AQ341" s="44" t="str">
        <f t="shared" si="117"/>
        <v xml:space="preserve"> </v>
      </c>
      <c r="AR341" s="10" t="str">
        <f t="shared" si="118"/>
        <v xml:space="preserve"> </v>
      </c>
      <c r="AS341" s="44">
        <f t="shared" si="119"/>
        <v>0</v>
      </c>
    </row>
    <row r="342" spans="2:45">
      <c r="B342" s="1">
        <v>28</v>
      </c>
      <c r="C342" s="2">
        <f t="shared" si="120"/>
        <v>332</v>
      </c>
      <c r="O342" s="44">
        <f t="shared" si="101"/>
        <v>0</v>
      </c>
      <c r="R342" s="44">
        <f t="shared" si="102"/>
        <v>0</v>
      </c>
      <c r="AB342" s="9">
        <f t="shared" si="103"/>
        <v>1</v>
      </c>
      <c r="AC342" s="9" t="str">
        <f t="shared" si="104"/>
        <v xml:space="preserve"> </v>
      </c>
      <c r="AD342" s="9" t="str">
        <f t="shared" si="105"/>
        <v xml:space="preserve"> </v>
      </c>
      <c r="AE342" s="9" t="str">
        <f t="shared" si="106"/>
        <v xml:space="preserve"> </v>
      </c>
      <c r="AF342" s="9" t="str">
        <f t="shared" si="107"/>
        <v xml:space="preserve"> </v>
      </c>
      <c r="AG342" s="9" t="str">
        <f t="shared" si="108"/>
        <v xml:space="preserve"> </v>
      </c>
      <c r="AH342" s="9" t="str">
        <f t="shared" si="109"/>
        <v xml:space="preserve"> </v>
      </c>
      <c r="AI342" s="9" t="str">
        <f t="shared" si="110"/>
        <v xml:space="preserve"> </v>
      </c>
      <c r="AJ342" s="9" t="str">
        <f t="shared" si="111"/>
        <v xml:space="preserve"> </v>
      </c>
      <c r="AK342" s="9" t="str">
        <f t="shared" si="112"/>
        <v xml:space="preserve"> </v>
      </c>
      <c r="AL342" s="9" t="str">
        <f t="shared" si="113"/>
        <v xml:space="preserve"> </v>
      </c>
      <c r="AN342" s="44" t="str">
        <f t="shared" si="114"/>
        <v xml:space="preserve"> </v>
      </c>
      <c r="AO342" s="44" t="str">
        <f t="shared" si="115"/>
        <v xml:space="preserve"> </v>
      </c>
      <c r="AP342" s="44" t="str">
        <f t="shared" si="116"/>
        <v xml:space="preserve"> </v>
      </c>
      <c r="AQ342" s="44" t="str">
        <f t="shared" si="117"/>
        <v xml:space="preserve"> </v>
      </c>
      <c r="AR342" s="10" t="str">
        <f t="shared" si="118"/>
        <v xml:space="preserve"> </v>
      </c>
      <c r="AS342" s="44">
        <f t="shared" si="119"/>
        <v>0</v>
      </c>
    </row>
    <row r="343" spans="2:45">
      <c r="B343" s="1">
        <v>29</v>
      </c>
      <c r="C343" s="2">
        <f t="shared" si="120"/>
        <v>333</v>
      </c>
      <c r="O343" s="44">
        <f t="shared" si="101"/>
        <v>0</v>
      </c>
      <c r="R343" s="44">
        <f t="shared" si="102"/>
        <v>0</v>
      </c>
      <c r="AB343" s="9">
        <f t="shared" si="103"/>
        <v>1</v>
      </c>
      <c r="AC343" s="9" t="str">
        <f t="shared" si="104"/>
        <v xml:space="preserve"> </v>
      </c>
      <c r="AD343" s="9" t="str">
        <f t="shared" si="105"/>
        <v xml:space="preserve"> </v>
      </c>
      <c r="AE343" s="9" t="str">
        <f t="shared" si="106"/>
        <v xml:space="preserve"> </v>
      </c>
      <c r="AF343" s="9" t="str">
        <f t="shared" si="107"/>
        <v xml:space="preserve"> </v>
      </c>
      <c r="AG343" s="9" t="str">
        <f t="shared" si="108"/>
        <v xml:space="preserve"> </v>
      </c>
      <c r="AH343" s="9" t="str">
        <f t="shared" si="109"/>
        <v xml:space="preserve"> </v>
      </c>
      <c r="AI343" s="9" t="str">
        <f t="shared" si="110"/>
        <v xml:space="preserve"> </v>
      </c>
      <c r="AJ343" s="9" t="str">
        <f t="shared" si="111"/>
        <v xml:space="preserve"> </v>
      </c>
      <c r="AK343" s="9" t="str">
        <f t="shared" si="112"/>
        <v xml:space="preserve"> </v>
      </c>
      <c r="AL343" s="9" t="str">
        <f t="shared" si="113"/>
        <v xml:space="preserve"> </v>
      </c>
      <c r="AN343" s="44" t="str">
        <f t="shared" si="114"/>
        <v xml:space="preserve"> </v>
      </c>
      <c r="AO343" s="44" t="str">
        <f t="shared" si="115"/>
        <v xml:space="preserve"> </v>
      </c>
      <c r="AP343" s="44" t="str">
        <f t="shared" si="116"/>
        <v xml:space="preserve"> </v>
      </c>
      <c r="AQ343" s="44" t="str">
        <f t="shared" si="117"/>
        <v xml:space="preserve"> </v>
      </c>
      <c r="AR343" s="10" t="str">
        <f t="shared" si="118"/>
        <v xml:space="preserve"> </v>
      </c>
      <c r="AS343" s="44">
        <f t="shared" si="119"/>
        <v>0</v>
      </c>
    </row>
    <row r="344" spans="2:45">
      <c r="B344" s="1">
        <v>30</v>
      </c>
      <c r="C344" s="2">
        <f t="shared" si="120"/>
        <v>334</v>
      </c>
      <c r="O344" s="44">
        <f t="shared" si="101"/>
        <v>0</v>
      </c>
      <c r="R344" s="44">
        <f t="shared" si="102"/>
        <v>0</v>
      </c>
      <c r="AB344" s="9">
        <f t="shared" si="103"/>
        <v>1</v>
      </c>
      <c r="AC344" s="9" t="str">
        <f t="shared" si="104"/>
        <v xml:space="preserve"> </v>
      </c>
      <c r="AD344" s="9" t="str">
        <f t="shared" si="105"/>
        <v xml:space="preserve"> </v>
      </c>
      <c r="AE344" s="9" t="str">
        <f t="shared" si="106"/>
        <v xml:space="preserve"> </v>
      </c>
      <c r="AF344" s="9" t="str">
        <f t="shared" si="107"/>
        <v xml:space="preserve"> </v>
      </c>
      <c r="AG344" s="9" t="str">
        <f t="shared" si="108"/>
        <v xml:space="preserve"> </v>
      </c>
      <c r="AH344" s="9" t="str">
        <f t="shared" si="109"/>
        <v xml:space="preserve"> </v>
      </c>
      <c r="AI344" s="9" t="str">
        <f t="shared" si="110"/>
        <v xml:space="preserve"> </v>
      </c>
      <c r="AJ344" s="9" t="str">
        <f t="shared" si="111"/>
        <v xml:space="preserve"> </v>
      </c>
      <c r="AK344" s="9" t="str">
        <f t="shared" si="112"/>
        <v xml:space="preserve"> </v>
      </c>
      <c r="AL344" s="9" t="str">
        <f t="shared" si="113"/>
        <v xml:space="preserve"> </v>
      </c>
      <c r="AN344" s="44" t="str">
        <f t="shared" si="114"/>
        <v xml:space="preserve"> </v>
      </c>
      <c r="AO344" s="44" t="str">
        <f t="shared" si="115"/>
        <v xml:space="preserve"> </v>
      </c>
      <c r="AP344" s="44" t="str">
        <f t="shared" si="116"/>
        <v xml:space="preserve"> </v>
      </c>
      <c r="AQ344" s="44" t="str">
        <f t="shared" si="117"/>
        <v xml:space="preserve"> </v>
      </c>
      <c r="AR344" s="10" t="str">
        <f t="shared" si="118"/>
        <v xml:space="preserve"> </v>
      </c>
      <c r="AS344" s="44">
        <f t="shared" si="119"/>
        <v>0</v>
      </c>
    </row>
    <row r="345" spans="2:45">
      <c r="B345" s="8">
        <v>37226</v>
      </c>
      <c r="C345" s="2">
        <f t="shared" si="120"/>
        <v>335</v>
      </c>
      <c r="O345" s="44">
        <f t="shared" si="101"/>
        <v>0</v>
      </c>
      <c r="R345" s="44">
        <f t="shared" si="102"/>
        <v>0</v>
      </c>
      <c r="AB345" s="9">
        <f t="shared" si="103"/>
        <v>1</v>
      </c>
      <c r="AC345" s="9" t="str">
        <f t="shared" si="104"/>
        <v xml:space="preserve"> </v>
      </c>
      <c r="AD345" s="9" t="str">
        <f t="shared" si="105"/>
        <v xml:space="preserve"> </v>
      </c>
      <c r="AE345" s="9" t="str">
        <f t="shared" si="106"/>
        <v xml:space="preserve"> </v>
      </c>
      <c r="AF345" s="9" t="str">
        <f t="shared" si="107"/>
        <v xml:space="preserve"> </v>
      </c>
      <c r="AG345" s="9" t="str">
        <f t="shared" si="108"/>
        <v xml:space="preserve"> </v>
      </c>
      <c r="AH345" s="9" t="str">
        <f t="shared" si="109"/>
        <v xml:space="preserve"> </v>
      </c>
      <c r="AI345" s="9" t="str">
        <f t="shared" si="110"/>
        <v xml:space="preserve"> </v>
      </c>
      <c r="AJ345" s="9" t="str">
        <f t="shared" si="111"/>
        <v xml:space="preserve"> </v>
      </c>
      <c r="AK345" s="9" t="str">
        <f t="shared" si="112"/>
        <v xml:space="preserve"> </v>
      </c>
      <c r="AL345" s="9" t="str">
        <f t="shared" si="113"/>
        <v xml:space="preserve"> </v>
      </c>
      <c r="AN345" s="44" t="str">
        <f t="shared" si="114"/>
        <v xml:space="preserve"> </v>
      </c>
      <c r="AO345" s="44" t="str">
        <f t="shared" si="115"/>
        <v xml:space="preserve"> </v>
      </c>
      <c r="AP345" s="44" t="str">
        <f t="shared" si="116"/>
        <v xml:space="preserve"> </v>
      </c>
      <c r="AQ345" s="44" t="str">
        <f t="shared" si="117"/>
        <v xml:space="preserve"> </v>
      </c>
      <c r="AR345" s="10" t="str">
        <f t="shared" si="118"/>
        <v xml:space="preserve"> </v>
      </c>
      <c r="AS345" s="44">
        <f t="shared" si="119"/>
        <v>0</v>
      </c>
    </row>
    <row r="346" spans="2:45">
      <c r="B346" s="1">
        <v>2</v>
      </c>
      <c r="C346" s="2">
        <f t="shared" si="120"/>
        <v>336</v>
      </c>
      <c r="O346" s="44">
        <f t="shared" si="101"/>
        <v>0</v>
      </c>
      <c r="R346" s="44">
        <f t="shared" si="102"/>
        <v>0</v>
      </c>
      <c r="AB346" s="9">
        <f t="shared" si="103"/>
        <v>1</v>
      </c>
      <c r="AC346" s="9" t="str">
        <f t="shared" si="104"/>
        <v xml:space="preserve"> </v>
      </c>
      <c r="AD346" s="9" t="str">
        <f t="shared" si="105"/>
        <v xml:space="preserve"> </v>
      </c>
      <c r="AE346" s="9" t="str">
        <f t="shared" si="106"/>
        <v xml:space="preserve"> </v>
      </c>
      <c r="AF346" s="9" t="str">
        <f t="shared" si="107"/>
        <v xml:space="preserve"> </v>
      </c>
      <c r="AG346" s="9" t="str">
        <f t="shared" si="108"/>
        <v xml:space="preserve"> </v>
      </c>
      <c r="AH346" s="9" t="str">
        <f t="shared" si="109"/>
        <v xml:space="preserve"> </v>
      </c>
      <c r="AI346" s="9" t="str">
        <f t="shared" si="110"/>
        <v xml:space="preserve"> </v>
      </c>
      <c r="AJ346" s="9" t="str">
        <f t="shared" si="111"/>
        <v xml:space="preserve"> </v>
      </c>
      <c r="AK346" s="9" t="str">
        <f t="shared" si="112"/>
        <v xml:space="preserve"> </v>
      </c>
      <c r="AL346" s="9" t="str">
        <f t="shared" si="113"/>
        <v xml:space="preserve"> </v>
      </c>
      <c r="AN346" s="44" t="str">
        <f t="shared" si="114"/>
        <v xml:space="preserve"> </v>
      </c>
      <c r="AO346" s="44" t="str">
        <f t="shared" si="115"/>
        <v xml:space="preserve"> </v>
      </c>
      <c r="AP346" s="44" t="str">
        <f t="shared" si="116"/>
        <v xml:space="preserve"> </v>
      </c>
      <c r="AQ346" s="44" t="str">
        <f t="shared" si="117"/>
        <v xml:space="preserve"> </v>
      </c>
      <c r="AR346" s="10" t="str">
        <f t="shared" si="118"/>
        <v xml:space="preserve"> </v>
      </c>
      <c r="AS346" s="44">
        <f t="shared" si="119"/>
        <v>0</v>
      </c>
    </row>
    <row r="347" spans="2:45">
      <c r="B347" s="1">
        <v>3</v>
      </c>
      <c r="C347" s="2">
        <f t="shared" si="120"/>
        <v>337</v>
      </c>
      <c r="O347" s="44">
        <f t="shared" si="101"/>
        <v>0</v>
      </c>
      <c r="R347" s="44">
        <f t="shared" si="102"/>
        <v>0</v>
      </c>
      <c r="AB347" s="9">
        <f t="shared" si="103"/>
        <v>1</v>
      </c>
      <c r="AC347" s="9" t="str">
        <f t="shared" si="104"/>
        <v xml:space="preserve"> </v>
      </c>
      <c r="AD347" s="9" t="str">
        <f t="shared" si="105"/>
        <v xml:space="preserve"> </v>
      </c>
      <c r="AE347" s="9" t="str">
        <f t="shared" si="106"/>
        <v xml:space="preserve"> </v>
      </c>
      <c r="AF347" s="9" t="str">
        <f t="shared" si="107"/>
        <v xml:space="preserve"> </v>
      </c>
      <c r="AG347" s="9" t="str">
        <f t="shared" si="108"/>
        <v xml:space="preserve"> </v>
      </c>
      <c r="AH347" s="9" t="str">
        <f t="shared" si="109"/>
        <v xml:space="preserve"> </v>
      </c>
      <c r="AI347" s="9" t="str">
        <f t="shared" si="110"/>
        <v xml:space="preserve"> </v>
      </c>
      <c r="AJ347" s="9" t="str">
        <f t="shared" si="111"/>
        <v xml:space="preserve"> </v>
      </c>
      <c r="AK347" s="9" t="str">
        <f t="shared" si="112"/>
        <v xml:space="preserve"> </v>
      </c>
      <c r="AL347" s="9" t="str">
        <f t="shared" si="113"/>
        <v xml:space="preserve"> </v>
      </c>
      <c r="AN347" s="44" t="str">
        <f t="shared" si="114"/>
        <v xml:space="preserve"> </v>
      </c>
      <c r="AO347" s="44" t="str">
        <f t="shared" si="115"/>
        <v xml:space="preserve"> </v>
      </c>
      <c r="AP347" s="44" t="str">
        <f t="shared" si="116"/>
        <v xml:space="preserve"> </v>
      </c>
      <c r="AQ347" s="44" t="str">
        <f t="shared" si="117"/>
        <v xml:space="preserve"> </v>
      </c>
      <c r="AR347" s="10" t="str">
        <f t="shared" si="118"/>
        <v xml:space="preserve"> </v>
      </c>
      <c r="AS347" s="44">
        <f t="shared" si="119"/>
        <v>0</v>
      </c>
    </row>
    <row r="348" spans="2:45">
      <c r="B348" s="1">
        <v>4</v>
      </c>
      <c r="C348" s="2">
        <f t="shared" si="120"/>
        <v>338</v>
      </c>
      <c r="O348" s="44">
        <f t="shared" si="101"/>
        <v>0</v>
      </c>
      <c r="R348" s="44">
        <f t="shared" si="102"/>
        <v>0</v>
      </c>
      <c r="AB348" s="9">
        <f t="shared" si="103"/>
        <v>1</v>
      </c>
      <c r="AC348" s="9" t="str">
        <f t="shared" si="104"/>
        <v xml:space="preserve"> </v>
      </c>
      <c r="AD348" s="9" t="str">
        <f t="shared" si="105"/>
        <v xml:space="preserve"> </v>
      </c>
      <c r="AE348" s="9" t="str">
        <f t="shared" si="106"/>
        <v xml:space="preserve"> </v>
      </c>
      <c r="AF348" s="9" t="str">
        <f t="shared" si="107"/>
        <v xml:space="preserve"> </v>
      </c>
      <c r="AG348" s="9" t="str">
        <f t="shared" si="108"/>
        <v xml:space="preserve"> </v>
      </c>
      <c r="AH348" s="9" t="str">
        <f t="shared" si="109"/>
        <v xml:space="preserve"> </v>
      </c>
      <c r="AI348" s="9" t="str">
        <f t="shared" si="110"/>
        <v xml:space="preserve"> </v>
      </c>
      <c r="AJ348" s="9" t="str">
        <f t="shared" si="111"/>
        <v xml:space="preserve"> </v>
      </c>
      <c r="AK348" s="9" t="str">
        <f t="shared" si="112"/>
        <v xml:space="preserve"> </v>
      </c>
      <c r="AL348" s="9" t="str">
        <f t="shared" si="113"/>
        <v xml:space="preserve"> </v>
      </c>
      <c r="AN348" s="44" t="str">
        <f t="shared" si="114"/>
        <v xml:space="preserve"> </v>
      </c>
      <c r="AO348" s="44" t="str">
        <f t="shared" si="115"/>
        <v xml:space="preserve"> </v>
      </c>
      <c r="AP348" s="44" t="str">
        <f t="shared" si="116"/>
        <v xml:space="preserve"> </v>
      </c>
      <c r="AQ348" s="44" t="str">
        <f t="shared" si="117"/>
        <v xml:space="preserve"> </v>
      </c>
      <c r="AR348" s="10" t="str">
        <f t="shared" si="118"/>
        <v xml:space="preserve"> </v>
      </c>
      <c r="AS348" s="44">
        <f t="shared" si="119"/>
        <v>0</v>
      </c>
    </row>
    <row r="349" spans="2:45">
      <c r="B349" s="1">
        <v>5</v>
      </c>
      <c r="C349" s="2">
        <f t="shared" si="120"/>
        <v>339</v>
      </c>
      <c r="O349" s="44">
        <f t="shared" si="101"/>
        <v>0</v>
      </c>
      <c r="R349" s="44">
        <f t="shared" si="102"/>
        <v>0</v>
      </c>
      <c r="AB349" s="9">
        <f t="shared" si="103"/>
        <v>1</v>
      </c>
      <c r="AC349" s="9" t="str">
        <f t="shared" si="104"/>
        <v xml:space="preserve"> </v>
      </c>
      <c r="AD349" s="9" t="str">
        <f t="shared" si="105"/>
        <v xml:space="preserve"> </v>
      </c>
      <c r="AE349" s="9" t="str">
        <f t="shared" si="106"/>
        <v xml:space="preserve"> </v>
      </c>
      <c r="AF349" s="9" t="str">
        <f t="shared" si="107"/>
        <v xml:space="preserve"> </v>
      </c>
      <c r="AG349" s="9" t="str">
        <f t="shared" si="108"/>
        <v xml:space="preserve"> </v>
      </c>
      <c r="AH349" s="9" t="str">
        <f t="shared" si="109"/>
        <v xml:space="preserve"> </v>
      </c>
      <c r="AI349" s="9" t="str">
        <f t="shared" si="110"/>
        <v xml:space="preserve"> </v>
      </c>
      <c r="AJ349" s="9" t="str">
        <f t="shared" si="111"/>
        <v xml:space="preserve"> </v>
      </c>
      <c r="AK349" s="9" t="str">
        <f t="shared" si="112"/>
        <v xml:space="preserve"> </v>
      </c>
      <c r="AL349" s="9" t="str">
        <f t="shared" si="113"/>
        <v xml:space="preserve"> </v>
      </c>
      <c r="AN349" s="44" t="str">
        <f t="shared" si="114"/>
        <v xml:space="preserve"> </v>
      </c>
      <c r="AO349" s="44" t="str">
        <f t="shared" si="115"/>
        <v xml:space="preserve"> </v>
      </c>
      <c r="AP349" s="44" t="str">
        <f t="shared" si="116"/>
        <v xml:space="preserve"> </v>
      </c>
      <c r="AQ349" s="44" t="str">
        <f t="shared" si="117"/>
        <v xml:space="preserve"> </v>
      </c>
      <c r="AR349" s="10" t="str">
        <f t="shared" si="118"/>
        <v xml:space="preserve"> </v>
      </c>
      <c r="AS349" s="44">
        <f t="shared" si="119"/>
        <v>0</v>
      </c>
    </row>
    <row r="350" spans="2:45">
      <c r="B350" s="1">
        <v>6</v>
      </c>
      <c r="C350" s="2">
        <f t="shared" si="120"/>
        <v>340</v>
      </c>
      <c r="O350" s="44">
        <f t="shared" si="101"/>
        <v>0</v>
      </c>
      <c r="R350" s="44">
        <f t="shared" si="102"/>
        <v>0</v>
      </c>
      <c r="AB350" s="9">
        <f t="shared" si="103"/>
        <v>1</v>
      </c>
      <c r="AC350" s="9" t="str">
        <f t="shared" si="104"/>
        <v xml:space="preserve"> </v>
      </c>
      <c r="AD350" s="9" t="str">
        <f t="shared" si="105"/>
        <v xml:space="preserve"> </v>
      </c>
      <c r="AE350" s="9" t="str">
        <f t="shared" si="106"/>
        <v xml:space="preserve"> </v>
      </c>
      <c r="AF350" s="9" t="str">
        <f t="shared" si="107"/>
        <v xml:space="preserve"> </v>
      </c>
      <c r="AG350" s="9" t="str">
        <f t="shared" si="108"/>
        <v xml:space="preserve"> </v>
      </c>
      <c r="AH350" s="9" t="str">
        <f t="shared" si="109"/>
        <v xml:space="preserve"> </v>
      </c>
      <c r="AI350" s="9" t="str">
        <f t="shared" si="110"/>
        <v xml:space="preserve"> </v>
      </c>
      <c r="AJ350" s="9" t="str">
        <f t="shared" si="111"/>
        <v xml:space="preserve"> </v>
      </c>
      <c r="AK350" s="9" t="str">
        <f t="shared" si="112"/>
        <v xml:space="preserve"> </v>
      </c>
      <c r="AL350" s="9" t="str">
        <f t="shared" si="113"/>
        <v xml:space="preserve"> </v>
      </c>
      <c r="AN350" s="44" t="str">
        <f t="shared" si="114"/>
        <v xml:space="preserve"> </v>
      </c>
      <c r="AO350" s="44" t="str">
        <f t="shared" si="115"/>
        <v xml:space="preserve"> </v>
      </c>
      <c r="AP350" s="44" t="str">
        <f t="shared" si="116"/>
        <v xml:space="preserve"> </v>
      </c>
      <c r="AQ350" s="44" t="str">
        <f t="shared" si="117"/>
        <v xml:space="preserve"> </v>
      </c>
      <c r="AR350" s="10" t="str">
        <f t="shared" si="118"/>
        <v xml:space="preserve"> </v>
      </c>
      <c r="AS350" s="44">
        <f t="shared" si="119"/>
        <v>0</v>
      </c>
    </row>
    <row r="351" spans="2:45">
      <c r="B351" s="1">
        <v>7</v>
      </c>
      <c r="C351" s="2">
        <f t="shared" si="120"/>
        <v>341</v>
      </c>
      <c r="O351" s="44">
        <f t="shared" si="101"/>
        <v>0</v>
      </c>
      <c r="R351" s="44">
        <f t="shared" si="102"/>
        <v>0</v>
      </c>
      <c r="AB351" s="9">
        <f t="shared" si="103"/>
        <v>1</v>
      </c>
      <c r="AC351" s="9" t="str">
        <f t="shared" si="104"/>
        <v xml:space="preserve"> </v>
      </c>
      <c r="AD351" s="9" t="str">
        <f t="shared" si="105"/>
        <v xml:space="preserve"> </v>
      </c>
      <c r="AE351" s="9" t="str">
        <f t="shared" si="106"/>
        <v xml:space="preserve"> </v>
      </c>
      <c r="AF351" s="9" t="str">
        <f t="shared" si="107"/>
        <v xml:space="preserve"> </v>
      </c>
      <c r="AG351" s="9" t="str">
        <f t="shared" si="108"/>
        <v xml:space="preserve"> </v>
      </c>
      <c r="AH351" s="9" t="str">
        <f t="shared" si="109"/>
        <v xml:space="preserve"> </v>
      </c>
      <c r="AI351" s="9" t="str">
        <f t="shared" si="110"/>
        <v xml:space="preserve"> </v>
      </c>
      <c r="AJ351" s="9" t="str">
        <f t="shared" si="111"/>
        <v xml:space="preserve"> </v>
      </c>
      <c r="AK351" s="9" t="str">
        <f t="shared" si="112"/>
        <v xml:space="preserve"> </v>
      </c>
      <c r="AL351" s="9" t="str">
        <f t="shared" si="113"/>
        <v xml:space="preserve"> </v>
      </c>
      <c r="AN351" s="44" t="str">
        <f t="shared" si="114"/>
        <v xml:space="preserve"> </v>
      </c>
      <c r="AO351" s="44" t="str">
        <f t="shared" si="115"/>
        <v xml:space="preserve"> </v>
      </c>
      <c r="AP351" s="44" t="str">
        <f t="shared" si="116"/>
        <v xml:space="preserve"> </v>
      </c>
      <c r="AQ351" s="44" t="str">
        <f t="shared" si="117"/>
        <v xml:space="preserve"> </v>
      </c>
      <c r="AR351" s="10" t="str">
        <f t="shared" si="118"/>
        <v xml:space="preserve"> </v>
      </c>
      <c r="AS351" s="44">
        <f t="shared" si="119"/>
        <v>0</v>
      </c>
    </row>
    <row r="352" spans="2:45">
      <c r="B352" s="1">
        <v>8</v>
      </c>
      <c r="C352" s="2">
        <f t="shared" si="120"/>
        <v>342</v>
      </c>
      <c r="O352" s="44">
        <f t="shared" si="101"/>
        <v>0</v>
      </c>
      <c r="R352" s="44">
        <f t="shared" si="102"/>
        <v>0</v>
      </c>
      <c r="AB352" s="9">
        <f t="shared" si="103"/>
        <v>1</v>
      </c>
      <c r="AC352" s="9" t="str">
        <f t="shared" si="104"/>
        <v xml:space="preserve"> </v>
      </c>
      <c r="AD352" s="9" t="str">
        <f t="shared" si="105"/>
        <v xml:space="preserve"> </v>
      </c>
      <c r="AE352" s="9" t="str">
        <f t="shared" si="106"/>
        <v xml:space="preserve"> </v>
      </c>
      <c r="AF352" s="9" t="str">
        <f t="shared" si="107"/>
        <v xml:space="preserve"> </v>
      </c>
      <c r="AG352" s="9" t="str">
        <f t="shared" si="108"/>
        <v xml:space="preserve"> </v>
      </c>
      <c r="AH352" s="9" t="str">
        <f t="shared" si="109"/>
        <v xml:space="preserve"> </v>
      </c>
      <c r="AI352" s="9" t="str">
        <f t="shared" si="110"/>
        <v xml:space="preserve"> </v>
      </c>
      <c r="AJ352" s="9" t="str">
        <f t="shared" si="111"/>
        <v xml:space="preserve"> </v>
      </c>
      <c r="AK352" s="9" t="str">
        <f t="shared" si="112"/>
        <v xml:space="preserve"> </v>
      </c>
      <c r="AL352" s="9" t="str">
        <f t="shared" si="113"/>
        <v xml:space="preserve"> </v>
      </c>
      <c r="AN352" s="44" t="str">
        <f t="shared" si="114"/>
        <v xml:space="preserve"> </v>
      </c>
      <c r="AO352" s="44" t="str">
        <f t="shared" si="115"/>
        <v xml:space="preserve"> </v>
      </c>
      <c r="AP352" s="44" t="str">
        <f t="shared" si="116"/>
        <v xml:space="preserve"> </v>
      </c>
      <c r="AQ352" s="44" t="str">
        <f t="shared" si="117"/>
        <v xml:space="preserve"> </v>
      </c>
      <c r="AR352" s="10" t="str">
        <f t="shared" si="118"/>
        <v xml:space="preserve"> </v>
      </c>
      <c r="AS352" s="44">
        <f t="shared" si="119"/>
        <v>0</v>
      </c>
    </row>
    <row r="353" spans="2:45">
      <c r="B353" s="1">
        <v>9</v>
      </c>
      <c r="C353" s="2">
        <f t="shared" si="120"/>
        <v>343</v>
      </c>
      <c r="O353" s="44">
        <f t="shared" si="101"/>
        <v>0</v>
      </c>
      <c r="R353" s="44">
        <f t="shared" si="102"/>
        <v>0</v>
      </c>
      <c r="AB353" s="9">
        <f t="shared" si="103"/>
        <v>1</v>
      </c>
      <c r="AC353" s="9" t="str">
        <f t="shared" si="104"/>
        <v xml:space="preserve"> </v>
      </c>
      <c r="AD353" s="9" t="str">
        <f t="shared" si="105"/>
        <v xml:space="preserve"> </v>
      </c>
      <c r="AE353" s="9" t="str">
        <f t="shared" si="106"/>
        <v xml:space="preserve"> </v>
      </c>
      <c r="AF353" s="9" t="str">
        <f t="shared" si="107"/>
        <v xml:space="preserve"> </v>
      </c>
      <c r="AG353" s="9" t="str">
        <f t="shared" si="108"/>
        <v xml:space="preserve"> </v>
      </c>
      <c r="AH353" s="9" t="str">
        <f t="shared" si="109"/>
        <v xml:space="preserve"> </v>
      </c>
      <c r="AI353" s="9" t="str">
        <f t="shared" si="110"/>
        <v xml:space="preserve"> </v>
      </c>
      <c r="AJ353" s="9" t="str">
        <f t="shared" si="111"/>
        <v xml:space="preserve"> </v>
      </c>
      <c r="AK353" s="9" t="str">
        <f t="shared" si="112"/>
        <v xml:space="preserve"> </v>
      </c>
      <c r="AL353" s="9" t="str">
        <f t="shared" si="113"/>
        <v xml:space="preserve"> </v>
      </c>
      <c r="AN353" s="44" t="str">
        <f t="shared" si="114"/>
        <v xml:space="preserve"> </v>
      </c>
      <c r="AO353" s="44" t="str">
        <f t="shared" si="115"/>
        <v xml:space="preserve"> </v>
      </c>
      <c r="AP353" s="44" t="str">
        <f t="shared" si="116"/>
        <v xml:space="preserve"> </v>
      </c>
      <c r="AQ353" s="44" t="str">
        <f t="shared" si="117"/>
        <v xml:space="preserve"> </v>
      </c>
      <c r="AR353" s="10" t="str">
        <f t="shared" si="118"/>
        <v xml:space="preserve"> </v>
      </c>
      <c r="AS353" s="44">
        <f t="shared" si="119"/>
        <v>0</v>
      </c>
    </row>
    <row r="354" spans="2:45">
      <c r="B354" s="1">
        <v>10</v>
      </c>
      <c r="C354" s="2">
        <f t="shared" si="120"/>
        <v>344</v>
      </c>
      <c r="O354" s="44">
        <f t="shared" si="101"/>
        <v>0</v>
      </c>
      <c r="R354" s="44">
        <f t="shared" si="102"/>
        <v>0</v>
      </c>
      <c r="AB354" s="9">
        <f t="shared" si="103"/>
        <v>1</v>
      </c>
      <c r="AC354" s="9" t="str">
        <f t="shared" si="104"/>
        <v xml:space="preserve"> </v>
      </c>
      <c r="AD354" s="9" t="str">
        <f t="shared" si="105"/>
        <v xml:space="preserve"> </v>
      </c>
      <c r="AE354" s="9" t="str">
        <f t="shared" si="106"/>
        <v xml:space="preserve"> </v>
      </c>
      <c r="AF354" s="9" t="str">
        <f t="shared" si="107"/>
        <v xml:space="preserve"> </v>
      </c>
      <c r="AG354" s="9" t="str">
        <f t="shared" si="108"/>
        <v xml:space="preserve"> </v>
      </c>
      <c r="AH354" s="9" t="str">
        <f t="shared" si="109"/>
        <v xml:space="preserve"> </v>
      </c>
      <c r="AI354" s="9" t="str">
        <f t="shared" si="110"/>
        <v xml:space="preserve"> </v>
      </c>
      <c r="AJ354" s="9" t="str">
        <f t="shared" si="111"/>
        <v xml:space="preserve"> </v>
      </c>
      <c r="AK354" s="9" t="str">
        <f t="shared" si="112"/>
        <v xml:space="preserve"> </v>
      </c>
      <c r="AL354" s="9" t="str">
        <f t="shared" si="113"/>
        <v xml:space="preserve"> </v>
      </c>
      <c r="AN354" s="44" t="str">
        <f t="shared" si="114"/>
        <v xml:space="preserve"> </v>
      </c>
      <c r="AO354" s="44" t="str">
        <f t="shared" si="115"/>
        <v xml:space="preserve"> </v>
      </c>
      <c r="AP354" s="44" t="str">
        <f t="shared" si="116"/>
        <v xml:space="preserve"> </v>
      </c>
      <c r="AQ354" s="44" t="str">
        <f t="shared" si="117"/>
        <v xml:space="preserve"> </v>
      </c>
      <c r="AR354" s="10" t="str">
        <f t="shared" si="118"/>
        <v xml:space="preserve"> </v>
      </c>
      <c r="AS354" s="44">
        <f t="shared" si="119"/>
        <v>0</v>
      </c>
    </row>
    <row r="355" spans="2:45">
      <c r="B355" s="1">
        <v>11</v>
      </c>
      <c r="C355" s="2">
        <f t="shared" si="120"/>
        <v>345</v>
      </c>
      <c r="O355" s="44">
        <f t="shared" si="101"/>
        <v>0</v>
      </c>
      <c r="R355" s="44">
        <f t="shared" si="102"/>
        <v>0</v>
      </c>
      <c r="AB355" s="9">
        <f t="shared" si="103"/>
        <v>1</v>
      </c>
      <c r="AC355" s="9" t="str">
        <f t="shared" si="104"/>
        <v xml:space="preserve"> </v>
      </c>
      <c r="AD355" s="9" t="str">
        <f t="shared" si="105"/>
        <v xml:space="preserve"> </v>
      </c>
      <c r="AE355" s="9" t="str">
        <f t="shared" si="106"/>
        <v xml:space="preserve"> </v>
      </c>
      <c r="AF355" s="9" t="str">
        <f t="shared" si="107"/>
        <v xml:space="preserve"> </v>
      </c>
      <c r="AG355" s="9" t="str">
        <f t="shared" si="108"/>
        <v xml:space="preserve"> </v>
      </c>
      <c r="AH355" s="9" t="str">
        <f t="shared" si="109"/>
        <v xml:space="preserve"> </v>
      </c>
      <c r="AI355" s="9" t="str">
        <f t="shared" si="110"/>
        <v xml:space="preserve"> </v>
      </c>
      <c r="AJ355" s="9" t="str">
        <f t="shared" si="111"/>
        <v xml:space="preserve"> </v>
      </c>
      <c r="AK355" s="9" t="str">
        <f t="shared" si="112"/>
        <v xml:space="preserve"> </v>
      </c>
      <c r="AL355" s="9" t="str">
        <f t="shared" si="113"/>
        <v xml:space="preserve"> </v>
      </c>
      <c r="AN355" s="44" t="str">
        <f t="shared" si="114"/>
        <v xml:space="preserve"> </v>
      </c>
      <c r="AO355" s="44" t="str">
        <f t="shared" si="115"/>
        <v xml:space="preserve"> </v>
      </c>
      <c r="AP355" s="44" t="str">
        <f t="shared" si="116"/>
        <v xml:space="preserve"> </v>
      </c>
      <c r="AQ355" s="44" t="str">
        <f t="shared" si="117"/>
        <v xml:space="preserve"> </v>
      </c>
      <c r="AR355" s="10" t="str">
        <f t="shared" si="118"/>
        <v xml:space="preserve"> </v>
      </c>
      <c r="AS355" s="44">
        <f t="shared" si="119"/>
        <v>0</v>
      </c>
    </row>
    <row r="356" spans="2:45">
      <c r="B356" s="1">
        <v>12</v>
      </c>
      <c r="C356" s="2">
        <f t="shared" si="120"/>
        <v>346</v>
      </c>
      <c r="O356" s="44">
        <f t="shared" si="101"/>
        <v>0</v>
      </c>
      <c r="R356" s="44">
        <f t="shared" si="102"/>
        <v>0</v>
      </c>
      <c r="AB356" s="9">
        <f t="shared" si="103"/>
        <v>1</v>
      </c>
      <c r="AC356" s="9" t="str">
        <f t="shared" si="104"/>
        <v xml:space="preserve"> </v>
      </c>
      <c r="AD356" s="9" t="str">
        <f t="shared" si="105"/>
        <v xml:space="preserve"> </v>
      </c>
      <c r="AE356" s="9" t="str">
        <f t="shared" si="106"/>
        <v xml:space="preserve"> </v>
      </c>
      <c r="AF356" s="9" t="str">
        <f t="shared" si="107"/>
        <v xml:space="preserve"> </v>
      </c>
      <c r="AG356" s="9" t="str">
        <f t="shared" si="108"/>
        <v xml:space="preserve"> </v>
      </c>
      <c r="AH356" s="9" t="str">
        <f t="shared" si="109"/>
        <v xml:space="preserve"> </v>
      </c>
      <c r="AI356" s="9" t="str">
        <f t="shared" si="110"/>
        <v xml:space="preserve"> </v>
      </c>
      <c r="AJ356" s="9" t="str">
        <f t="shared" si="111"/>
        <v xml:space="preserve"> </v>
      </c>
      <c r="AK356" s="9" t="str">
        <f t="shared" si="112"/>
        <v xml:space="preserve"> </v>
      </c>
      <c r="AL356" s="9" t="str">
        <f t="shared" si="113"/>
        <v xml:space="preserve"> </v>
      </c>
      <c r="AN356" s="44" t="str">
        <f t="shared" si="114"/>
        <v xml:space="preserve"> </v>
      </c>
      <c r="AO356" s="44" t="str">
        <f t="shared" si="115"/>
        <v xml:space="preserve"> </v>
      </c>
      <c r="AP356" s="44" t="str">
        <f t="shared" si="116"/>
        <v xml:space="preserve"> </v>
      </c>
      <c r="AQ356" s="44" t="str">
        <f t="shared" si="117"/>
        <v xml:space="preserve"> </v>
      </c>
      <c r="AR356" s="10" t="str">
        <f t="shared" si="118"/>
        <v xml:space="preserve"> </v>
      </c>
      <c r="AS356" s="44">
        <f t="shared" si="119"/>
        <v>0</v>
      </c>
    </row>
    <row r="357" spans="2:45">
      <c r="B357" s="1">
        <v>13</v>
      </c>
      <c r="C357" s="2">
        <f t="shared" si="120"/>
        <v>347</v>
      </c>
      <c r="O357" s="44">
        <f t="shared" si="101"/>
        <v>0</v>
      </c>
      <c r="R357" s="44">
        <f t="shared" si="102"/>
        <v>0</v>
      </c>
      <c r="AB357" s="9">
        <f t="shared" si="103"/>
        <v>1</v>
      </c>
      <c r="AC357" s="9" t="str">
        <f t="shared" si="104"/>
        <v xml:space="preserve"> </v>
      </c>
      <c r="AD357" s="9" t="str">
        <f t="shared" si="105"/>
        <v xml:space="preserve"> </v>
      </c>
      <c r="AE357" s="9" t="str">
        <f t="shared" si="106"/>
        <v xml:space="preserve"> </v>
      </c>
      <c r="AF357" s="9" t="str">
        <f t="shared" si="107"/>
        <v xml:space="preserve"> </v>
      </c>
      <c r="AG357" s="9" t="str">
        <f t="shared" si="108"/>
        <v xml:space="preserve"> </v>
      </c>
      <c r="AH357" s="9" t="str">
        <f t="shared" si="109"/>
        <v xml:space="preserve"> </v>
      </c>
      <c r="AI357" s="9" t="str">
        <f t="shared" si="110"/>
        <v xml:space="preserve"> </v>
      </c>
      <c r="AJ357" s="9" t="str">
        <f t="shared" si="111"/>
        <v xml:space="preserve"> </v>
      </c>
      <c r="AK357" s="9" t="str">
        <f t="shared" si="112"/>
        <v xml:space="preserve"> </v>
      </c>
      <c r="AL357" s="9" t="str">
        <f t="shared" si="113"/>
        <v xml:space="preserve"> </v>
      </c>
      <c r="AN357" s="44" t="str">
        <f t="shared" si="114"/>
        <v xml:space="preserve"> </v>
      </c>
      <c r="AO357" s="44" t="str">
        <f t="shared" si="115"/>
        <v xml:space="preserve"> </v>
      </c>
      <c r="AP357" s="44" t="str">
        <f t="shared" si="116"/>
        <v xml:space="preserve"> </v>
      </c>
      <c r="AQ357" s="44" t="str">
        <f t="shared" si="117"/>
        <v xml:space="preserve"> </v>
      </c>
      <c r="AR357" s="10" t="str">
        <f t="shared" si="118"/>
        <v xml:space="preserve"> </v>
      </c>
      <c r="AS357" s="44">
        <f t="shared" si="119"/>
        <v>0</v>
      </c>
    </row>
    <row r="358" spans="2:45">
      <c r="B358" s="1">
        <v>14</v>
      </c>
      <c r="C358" s="2">
        <f t="shared" si="120"/>
        <v>348</v>
      </c>
      <c r="O358" s="44">
        <f t="shared" si="101"/>
        <v>0</v>
      </c>
      <c r="R358" s="44">
        <f t="shared" si="102"/>
        <v>0</v>
      </c>
      <c r="AB358" s="9">
        <f t="shared" si="103"/>
        <v>1</v>
      </c>
      <c r="AC358" s="9" t="str">
        <f t="shared" si="104"/>
        <v xml:space="preserve"> </v>
      </c>
      <c r="AD358" s="9" t="str">
        <f t="shared" si="105"/>
        <v xml:space="preserve"> </v>
      </c>
      <c r="AE358" s="9" t="str">
        <f t="shared" si="106"/>
        <v xml:space="preserve"> </v>
      </c>
      <c r="AF358" s="9" t="str">
        <f t="shared" si="107"/>
        <v xml:space="preserve"> </v>
      </c>
      <c r="AG358" s="9" t="str">
        <f t="shared" si="108"/>
        <v xml:space="preserve"> </v>
      </c>
      <c r="AH358" s="9" t="str">
        <f t="shared" si="109"/>
        <v xml:space="preserve"> </v>
      </c>
      <c r="AI358" s="9" t="str">
        <f t="shared" si="110"/>
        <v xml:space="preserve"> </v>
      </c>
      <c r="AJ358" s="9" t="str">
        <f t="shared" si="111"/>
        <v xml:space="preserve"> </v>
      </c>
      <c r="AK358" s="9" t="str">
        <f t="shared" si="112"/>
        <v xml:space="preserve"> </v>
      </c>
      <c r="AL358" s="9" t="str">
        <f t="shared" si="113"/>
        <v xml:space="preserve"> </v>
      </c>
      <c r="AN358" s="44" t="str">
        <f t="shared" si="114"/>
        <v xml:space="preserve"> </v>
      </c>
      <c r="AO358" s="44" t="str">
        <f t="shared" si="115"/>
        <v xml:space="preserve"> </v>
      </c>
      <c r="AP358" s="44" t="str">
        <f t="shared" si="116"/>
        <v xml:space="preserve"> </v>
      </c>
      <c r="AQ358" s="44" t="str">
        <f t="shared" si="117"/>
        <v xml:space="preserve"> </v>
      </c>
      <c r="AR358" s="10" t="str">
        <f t="shared" si="118"/>
        <v xml:space="preserve"> </v>
      </c>
      <c r="AS358" s="44">
        <f t="shared" si="119"/>
        <v>0</v>
      </c>
    </row>
    <row r="359" spans="2:45">
      <c r="B359" s="1">
        <v>15</v>
      </c>
      <c r="C359" s="2">
        <f t="shared" si="120"/>
        <v>349</v>
      </c>
      <c r="O359" s="44">
        <f t="shared" si="101"/>
        <v>0</v>
      </c>
      <c r="R359" s="44">
        <f t="shared" si="102"/>
        <v>0</v>
      </c>
      <c r="AB359" s="9">
        <f t="shared" si="103"/>
        <v>1</v>
      </c>
      <c r="AC359" s="9" t="str">
        <f t="shared" si="104"/>
        <v xml:space="preserve"> </v>
      </c>
      <c r="AD359" s="9" t="str">
        <f t="shared" si="105"/>
        <v xml:space="preserve"> </v>
      </c>
      <c r="AE359" s="9" t="str">
        <f t="shared" si="106"/>
        <v xml:space="preserve"> </v>
      </c>
      <c r="AF359" s="9" t="str">
        <f t="shared" si="107"/>
        <v xml:space="preserve"> </v>
      </c>
      <c r="AG359" s="9" t="str">
        <f t="shared" si="108"/>
        <v xml:space="preserve"> </v>
      </c>
      <c r="AH359" s="9" t="str">
        <f t="shared" si="109"/>
        <v xml:space="preserve"> </v>
      </c>
      <c r="AI359" s="9" t="str">
        <f t="shared" si="110"/>
        <v xml:space="preserve"> </v>
      </c>
      <c r="AJ359" s="9" t="str">
        <f t="shared" si="111"/>
        <v xml:space="preserve"> </v>
      </c>
      <c r="AK359" s="9" t="str">
        <f t="shared" si="112"/>
        <v xml:space="preserve"> </v>
      </c>
      <c r="AL359" s="9" t="str">
        <f t="shared" si="113"/>
        <v xml:space="preserve"> </v>
      </c>
      <c r="AN359" s="44" t="str">
        <f t="shared" si="114"/>
        <v xml:space="preserve"> </v>
      </c>
      <c r="AO359" s="44" t="str">
        <f t="shared" si="115"/>
        <v xml:space="preserve"> </v>
      </c>
      <c r="AP359" s="44" t="str">
        <f t="shared" si="116"/>
        <v xml:space="preserve"> </v>
      </c>
      <c r="AQ359" s="44" t="str">
        <f t="shared" si="117"/>
        <v xml:space="preserve"> </v>
      </c>
      <c r="AR359" s="10" t="str">
        <f t="shared" si="118"/>
        <v xml:space="preserve"> </v>
      </c>
      <c r="AS359" s="44">
        <f t="shared" si="119"/>
        <v>0</v>
      </c>
    </row>
    <row r="360" spans="2:45">
      <c r="B360" s="1">
        <v>16</v>
      </c>
      <c r="C360" s="2">
        <f t="shared" si="120"/>
        <v>350</v>
      </c>
      <c r="O360" s="44">
        <f t="shared" si="101"/>
        <v>0</v>
      </c>
      <c r="R360" s="44">
        <f t="shared" si="102"/>
        <v>0</v>
      </c>
      <c r="AB360" s="9">
        <f t="shared" si="103"/>
        <v>1</v>
      </c>
      <c r="AC360" s="9" t="str">
        <f t="shared" si="104"/>
        <v xml:space="preserve"> </v>
      </c>
      <c r="AD360" s="9" t="str">
        <f t="shared" si="105"/>
        <v xml:space="preserve"> </v>
      </c>
      <c r="AE360" s="9" t="str">
        <f t="shared" si="106"/>
        <v xml:space="preserve"> </v>
      </c>
      <c r="AF360" s="9" t="str">
        <f t="shared" si="107"/>
        <v xml:space="preserve"> </v>
      </c>
      <c r="AG360" s="9" t="str">
        <f t="shared" si="108"/>
        <v xml:space="preserve"> </v>
      </c>
      <c r="AH360" s="9" t="str">
        <f t="shared" si="109"/>
        <v xml:space="preserve"> </v>
      </c>
      <c r="AI360" s="9" t="str">
        <f t="shared" si="110"/>
        <v xml:space="preserve"> </v>
      </c>
      <c r="AJ360" s="9" t="str">
        <f t="shared" si="111"/>
        <v xml:space="preserve"> </v>
      </c>
      <c r="AK360" s="9" t="str">
        <f t="shared" si="112"/>
        <v xml:space="preserve"> </v>
      </c>
      <c r="AL360" s="9" t="str">
        <f t="shared" si="113"/>
        <v xml:space="preserve"> </v>
      </c>
      <c r="AN360" s="44" t="str">
        <f t="shared" si="114"/>
        <v xml:space="preserve"> </v>
      </c>
      <c r="AO360" s="44" t="str">
        <f t="shared" si="115"/>
        <v xml:space="preserve"> </v>
      </c>
      <c r="AP360" s="44" t="str">
        <f t="shared" si="116"/>
        <v xml:space="preserve"> </v>
      </c>
      <c r="AQ360" s="44" t="str">
        <f t="shared" si="117"/>
        <v xml:space="preserve"> </v>
      </c>
      <c r="AR360" s="10" t="str">
        <f t="shared" si="118"/>
        <v xml:space="preserve"> </v>
      </c>
      <c r="AS360" s="44">
        <f t="shared" si="119"/>
        <v>0</v>
      </c>
    </row>
    <row r="361" spans="2:45">
      <c r="B361" s="1">
        <v>17</v>
      </c>
      <c r="C361" s="2">
        <f t="shared" si="120"/>
        <v>351</v>
      </c>
      <c r="O361" s="44">
        <f t="shared" si="101"/>
        <v>0</v>
      </c>
      <c r="R361" s="44">
        <f t="shared" si="102"/>
        <v>0</v>
      </c>
      <c r="AB361" s="9">
        <f t="shared" si="103"/>
        <v>1</v>
      </c>
      <c r="AC361" s="9" t="str">
        <f t="shared" si="104"/>
        <v xml:space="preserve"> </v>
      </c>
      <c r="AD361" s="9" t="str">
        <f t="shared" si="105"/>
        <v xml:space="preserve"> </v>
      </c>
      <c r="AE361" s="9" t="str">
        <f t="shared" si="106"/>
        <v xml:space="preserve"> </v>
      </c>
      <c r="AF361" s="9" t="str">
        <f t="shared" si="107"/>
        <v xml:space="preserve"> </v>
      </c>
      <c r="AG361" s="9" t="str">
        <f t="shared" si="108"/>
        <v xml:space="preserve"> </v>
      </c>
      <c r="AH361" s="9" t="str">
        <f t="shared" si="109"/>
        <v xml:space="preserve"> </v>
      </c>
      <c r="AI361" s="9" t="str">
        <f t="shared" si="110"/>
        <v xml:space="preserve"> </v>
      </c>
      <c r="AJ361" s="9" t="str">
        <f t="shared" si="111"/>
        <v xml:space="preserve"> </v>
      </c>
      <c r="AK361" s="9" t="str">
        <f t="shared" si="112"/>
        <v xml:space="preserve"> </v>
      </c>
      <c r="AL361" s="9" t="str">
        <f t="shared" si="113"/>
        <v xml:space="preserve"> </v>
      </c>
      <c r="AN361" s="44" t="str">
        <f t="shared" si="114"/>
        <v xml:space="preserve"> </v>
      </c>
      <c r="AO361" s="44" t="str">
        <f t="shared" si="115"/>
        <v xml:space="preserve"> </v>
      </c>
      <c r="AP361" s="44" t="str">
        <f t="shared" si="116"/>
        <v xml:space="preserve"> </v>
      </c>
      <c r="AQ361" s="44" t="str">
        <f t="shared" si="117"/>
        <v xml:space="preserve"> </v>
      </c>
      <c r="AR361" s="10" t="str">
        <f t="shared" si="118"/>
        <v xml:space="preserve"> </v>
      </c>
      <c r="AS361" s="44">
        <f t="shared" si="119"/>
        <v>0</v>
      </c>
    </row>
    <row r="362" spans="2:45">
      <c r="B362" s="1">
        <v>18</v>
      </c>
      <c r="C362" s="2">
        <f t="shared" si="120"/>
        <v>352</v>
      </c>
      <c r="O362" s="44">
        <f t="shared" si="101"/>
        <v>0</v>
      </c>
      <c r="R362" s="44">
        <f t="shared" si="102"/>
        <v>0</v>
      </c>
      <c r="AB362" s="9">
        <f t="shared" si="103"/>
        <v>1</v>
      </c>
      <c r="AC362" s="9" t="str">
        <f t="shared" si="104"/>
        <v xml:space="preserve"> </v>
      </c>
      <c r="AD362" s="9" t="str">
        <f t="shared" si="105"/>
        <v xml:space="preserve"> </v>
      </c>
      <c r="AE362" s="9" t="str">
        <f t="shared" si="106"/>
        <v xml:space="preserve"> </v>
      </c>
      <c r="AF362" s="9" t="str">
        <f t="shared" si="107"/>
        <v xml:space="preserve"> </v>
      </c>
      <c r="AG362" s="9" t="str">
        <f t="shared" si="108"/>
        <v xml:space="preserve"> </v>
      </c>
      <c r="AH362" s="9" t="str">
        <f t="shared" si="109"/>
        <v xml:space="preserve"> </v>
      </c>
      <c r="AI362" s="9" t="str">
        <f t="shared" si="110"/>
        <v xml:space="preserve"> </v>
      </c>
      <c r="AJ362" s="9" t="str">
        <f t="shared" si="111"/>
        <v xml:space="preserve"> </v>
      </c>
      <c r="AK362" s="9" t="str">
        <f t="shared" si="112"/>
        <v xml:space="preserve"> </v>
      </c>
      <c r="AL362" s="9" t="str">
        <f t="shared" si="113"/>
        <v xml:space="preserve"> </v>
      </c>
      <c r="AN362" s="44" t="str">
        <f t="shared" si="114"/>
        <v xml:space="preserve"> </v>
      </c>
      <c r="AO362" s="44" t="str">
        <f t="shared" si="115"/>
        <v xml:space="preserve"> </v>
      </c>
      <c r="AP362" s="44" t="str">
        <f t="shared" si="116"/>
        <v xml:space="preserve"> </v>
      </c>
      <c r="AQ362" s="44" t="str">
        <f t="shared" si="117"/>
        <v xml:space="preserve"> </v>
      </c>
      <c r="AR362" s="10" t="str">
        <f t="shared" si="118"/>
        <v xml:space="preserve"> </v>
      </c>
      <c r="AS362" s="44">
        <f t="shared" si="119"/>
        <v>0</v>
      </c>
    </row>
    <row r="363" spans="2:45">
      <c r="B363" s="1">
        <v>19</v>
      </c>
      <c r="C363" s="2">
        <f t="shared" si="120"/>
        <v>353</v>
      </c>
      <c r="O363" s="44">
        <f t="shared" si="101"/>
        <v>0</v>
      </c>
      <c r="R363" s="44">
        <f t="shared" si="102"/>
        <v>0</v>
      </c>
      <c r="AB363" s="9">
        <f t="shared" si="103"/>
        <v>1</v>
      </c>
      <c r="AC363" s="9" t="str">
        <f t="shared" si="104"/>
        <v xml:space="preserve"> </v>
      </c>
      <c r="AD363" s="9" t="str">
        <f t="shared" si="105"/>
        <v xml:space="preserve"> </v>
      </c>
      <c r="AE363" s="9" t="str">
        <f t="shared" si="106"/>
        <v xml:space="preserve"> </v>
      </c>
      <c r="AF363" s="9" t="str">
        <f t="shared" si="107"/>
        <v xml:space="preserve"> </v>
      </c>
      <c r="AG363" s="9" t="str">
        <f t="shared" si="108"/>
        <v xml:space="preserve"> </v>
      </c>
      <c r="AH363" s="9" t="str">
        <f t="shared" si="109"/>
        <v xml:space="preserve"> </v>
      </c>
      <c r="AI363" s="9" t="str">
        <f t="shared" si="110"/>
        <v xml:space="preserve"> </v>
      </c>
      <c r="AJ363" s="9" t="str">
        <f t="shared" si="111"/>
        <v xml:space="preserve"> </v>
      </c>
      <c r="AK363" s="9" t="str">
        <f t="shared" si="112"/>
        <v xml:space="preserve"> </v>
      </c>
      <c r="AL363" s="9" t="str">
        <f t="shared" si="113"/>
        <v xml:space="preserve"> </v>
      </c>
      <c r="AN363" s="44" t="str">
        <f t="shared" si="114"/>
        <v xml:space="preserve"> </v>
      </c>
      <c r="AO363" s="44" t="str">
        <f t="shared" si="115"/>
        <v xml:space="preserve"> </v>
      </c>
      <c r="AP363" s="44" t="str">
        <f t="shared" si="116"/>
        <v xml:space="preserve"> </v>
      </c>
      <c r="AQ363" s="44" t="str">
        <f t="shared" si="117"/>
        <v xml:space="preserve"> </v>
      </c>
      <c r="AR363" s="10" t="str">
        <f t="shared" si="118"/>
        <v xml:space="preserve"> </v>
      </c>
      <c r="AS363" s="44">
        <f t="shared" si="119"/>
        <v>0</v>
      </c>
    </row>
    <row r="364" spans="2:45">
      <c r="B364" s="1">
        <v>20</v>
      </c>
      <c r="C364" s="2">
        <f t="shared" si="120"/>
        <v>354</v>
      </c>
      <c r="O364" s="44">
        <f t="shared" si="101"/>
        <v>0</v>
      </c>
      <c r="R364" s="44">
        <f t="shared" si="102"/>
        <v>0</v>
      </c>
      <c r="AB364" s="9">
        <f t="shared" si="103"/>
        <v>1</v>
      </c>
      <c r="AC364" s="9" t="str">
        <f t="shared" si="104"/>
        <v xml:space="preserve"> </v>
      </c>
      <c r="AD364" s="9" t="str">
        <f t="shared" si="105"/>
        <v xml:space="preserve"> </v>
      </c>
      <c r="AE364" s="9" t="str">
        <f t="shared" si="106"/>
        <v xml:space="preserve"> </v>
      </c>
      <c r="AF364" s="9" t="str">
        <f t="shared" si="107"/>
        <v xml:space="preserve"> </v>
      </c>
      <c r="AG364" s="9" t="str">
        <f t="shared" si="108"/>
        <v xml:space="preserve"> </v>
      </c>
      <c r="AH364" s="9" t="str">
        <f t="shared" si="109"/>
        <v xml:space="preserve"> </v>
      </c>
      <c r="AI364" s="9" t="str">
        <f t="shared" si="110"/>
        <v xml:space="preserve"> </v>
      </c>
      <c r="AJ364" s="9" t="str">
        <f t="shared" si="111"/>
        <v xml:space="preserve"> </v>
      </c>
      <c r="AK364" s="9" t="str">
        <f t="shared" si="112"/>
        <v xml:space="preserve"> </v>
      </c>
      <c r="AL364" s="9" t="str">
        <f t="shared" si="113"/>
        <v xml:space="preserve"> </v>
      </c>
      <c r="AN364" s="44" t="str">
        <f t="shared" si="114"/>
        <v xml:space="preserve"> </v>
      </c>
      <c r="AO364" s="44" t="str">
        <f t="shared" si="115"/>
        <v xml:space="preserve"> </v>
      </c>
      <c r="AP364" s="44" t="str">
        <f t="shared" si="116"/>
        <v xml:space="preserve"> </v>
      </c>
      <c r="AQ364" s="44" t="str">
        <f t="shared" si="117"/>
        <v xml:space="preserve"> </v>
      </c>
      <c r="AR364" s="10" t="str">
        <f t="shared" si="118"/>
        <v xml:space="preserve"> </v>
      </c>
      <c r="AS364" s="44">
        <f t="shared" si="119"/>
        <v>0</v>
      </c>
    </row>
    <row r="365" spans="2:45">
      <c r="B365" s="1">
        <v>21</v>
      </c>
      <c r="C365" s="2">
        <f t="shared" si="120"/>
        <v>355</v>
      </c>
      <c r="O365" s="44">
        <f t="shared" si="101"/>
        <v>0</v>
      </c>
      <c r="R365" s="44">
        <f t="shared" si="102"/>
        <v>0</v>
      </c>
      <c r="AB365" s="9">
        <f t="shared" si="103"/>
        <v>1</v>
      </c>
      <c r="AC365" s="9" t="str">
        <f t="shared" si="104"/>
        <v xml:space="preserve"> </v>
      </c>
      <c r="AD365" s="9" t="str">
        <f t="shared" si="105"/>
        <v xml:space="preserve"> </v>
      </c>
      <c r="AE365" s="9" t="str">
        <f t="shared" si="106"/>
        <v xml:space="preserve"> </v>
      </c>
      <c r="AF365" s="9" t="str">
        <f t="shared" si="107"/>
        <v xml:space="preserve"> </v>
      </c>
      <c r="AG365" s="9" t="str">
        <f t="shared" si="108"/>
        <v xml:space="preserve"> </v>
      </c>
      <c r="AH365" s="9" t="str">
        <f t="shared" si="109"/>
        <v xml:space="preserve"> </v>
      </c>
      <c r="AI365" s="9" t="str">
        <f t="shared" si="110"/>
        <v xml:space="preserve"> </v>
      </c>
      <c r="AJ365" s="9" t="str">
        <f t="shared" si="111"/>
        <v xml:space="preserve"> </v>
      </c>
      <c r="AK365" s="9" t="str">
        <f t="shared" si="112"/>
        <v xml:space="preserve"> </v>
      </c>
      <c r="AL365" s="9" t="str">
        <f t="shared" si="113"/>
        <v xml:space="preserve"> </v>
      </c>
      <c r="AN365" s="44" t="str">
        <f t="shared" si="114"/>
        <v xml:space="preserve"> </v>
      </c>
      <c r="AO365" s="44" t="str">
        <f t="shared" si="115"/>
        <v xml:space="preserve"> </v>
      </c>
      <c r="AP365" s="44" t="str">
        <f t="shared" si="116"/>
        <v xml:space="preserve"> </v>
      </c>
      <c r="AQ365" s="44" t="str">
        <f t="shared" si="117"/>
        <v xml:space="preserve"> </v>
      </c>
      <c r="AR365" s="10" t="str">
        <f t="shared" si="118"/>
        <v xml:space="preserve"> </v>
      </c>
      <c r="AS365" s="44">
        <f t="shared" si="119"/>
        <v>0</v>
      </c>
    </row>
    <row r="366" spans="2:45">
      <c r="B366" s="1">
        <v>22</v>
      </c>
      <c r="C366" s="2">
        <f t="shared" si="120"/>
        <v>356</v>
      </c>
      <c r="O366" s="44">
        <f t="shared" si="101"/>
        <v>0</v>
      </c>
      <c r="R366" s="44">
        <f t="shared" si="102"/>
        <v>0</v>
      </c>
      <c r="AB366" s="9">
        <f t="shared" si="103"/>
        <v>1</v>
      </c>
      <c r="AC366" s="9" t="str">
        <f t="shared" si="104"/>
        <v xml:space="preserve"> </v>
      </c>
      <c r="AD366" s="9" t="str">
        <f t="shared" si="105"/>
        <v xml:space="preserve"> </v>
      </c>
      <c r="AE366" s="9" t="str">
        <f t="shared" si="106"/>
        <v xml:space="preserve"> </v>
      </c>
      <c r="AF366" s="9" t="str">
        <f t="shared" si="107"/>
        <v xml:space="preserve"> </v>
      </c>
      <c r="AG366" s="9" t="str">
        <f t="shared" si="108"/>
        <v xml:space="preserve"> </v>
      </c>
      <c r="AH366" s="9" t="str">
        <f t="shared" si="109"/>
        <v xml:space="preserve"> </v>
      </c>
      <c r="AI366" s="9" t="str">
        <f t="shared" si="110"/>
        <v xml:space="preserve"> </v>
      </c>
      <c r="AJ366" s="9" t="str">
        <f t="shared" si="111"/>
        <v xml:space="preserve"> </v>
      </c>
      <c r="AK366" s="9" t="str">
        <f t="shared" si="112"/>
        <v xml:space="preserve"> </v>
      </c>
      <c r="AL366" s="9" t="str">
        <f t="shared" si="113"/>
        <v xml:space="preserve"> </v>
      </c>
      <c r="AN366" s="44" t="str">
        <f t="shared" si="114"/>
        <v xml:space="preserve"> </v>
      </c>
      <c r="AO366" s="44" t="str">
        <f t="shared" si="115"/>
        <v xml:space="preserve"> </v>
      </c>
      <c r="AP366" s="44" t="str">
        <f t="shared" si="116"/>
        <v xml:space="preserve"> </v>
      </c>
      <c r="AQ366" s="44" t="str">
        <f t="shared" si="117"/>
        <v xml:space="preserve"> </v>
      </c>
      <c r="AR366" s="10" t="str">
        <f t="shared" si="118"/>
        <v xml:space="preserve"> </v>
      </c>
      <c r="AS366" s="44">
        <f t="shared" si="119"/>
        <v>0</v>
      </c>
    </row>
    <row r="367" spans="2:45">
      <c r="B367" s="1">
        <v>23</v>
      </c>
      <c r="C367" s="2">
        <f t="shared" si="120"/>
        <v>357</v>
      </c>
      <c r="O367" s="44">
        <f t="shared" si="101"/>
        <v>0</v>
      </c>
      <c r="R367" s="44">
        <f t="shared" si="102"/>
        <v>0</v>
      </c>
      <c r="AB367" s="9">
        <f t="shared" si="103"/>
        <v>1</v>
      </c>
      <c r="AC367" s="9" t="str">
        <f t="shared" si="104"/>
        <v xml:space="preserve"> </v>
      </c>
      <c r="AD367" s="9" t="str">
        <f t="shared" si="105"/>
        <v xml:space="preserve"> </v>
      </c>
      <c r="AE367" s="9" t="str">
        <f t="shared" si="106"/>
        <v xml:space="preserve"> </v>
      </c>
      <c r="AF367" s="9" t="str">
        <f t="shared" si="107"/>
        <v xml:space="preserve"> </v>
      </c>
      <c r="AG367" s="9" t="str">
        <f t="shared" si="108"/>
        <v xml:space="preserve"> </v>
      </c>
      <c r="AH367" s="9" t="str">
        <f t="shared" si="109"/>
        <v xml:space="preserve"> </v>
      </c>
      <c r="AI367" s="9" t="str">
        <f t="shared" si="110"/>
        <v xml:space="preserve"> </v>
      </c>
      <c r="AJ367" s="9" t="str">
        <f t="shared" si="111"/>
        <v xml:space="preserve"> </v>
      </c>
      <c r="AK367" s="9" t="str">
        <f t="shared" si="112"/>
        <v xml:space="preserve"> </v>
      </c>
      <c r="AL367" s="9" t="str">
        <f t="shared" si="113"/>
        <v xml:space="preserve"> </v>
      </c>
      <c r="AN367" s="44" t="str">
        <f t="shared" si="114"/>
        <v xml:space="preserve"> </v>
      </c>
      <c r="AO367" s="44" t="str">
        <f t="shared" si="115"/>
        <v xml:space="preserve"> </v>
      </c>
      <c r="AP367" s="44" t="str">
        <f t="shared" si="116"/>
        <v xml:space="preserve"> </v>
      </c>
      <c r="AQ367" s="44" t="str">
        <f t="shared" si="117"/>
        <v xml:space="preserve"> </v>
      </c>
      <c r="AR367" s="10" t="str">
        <f t="shared" si="118"/>
        <v xml:space="preserve"> </v>
      </c>
      <c r="AS367" s="44">
        <f t="shared" si="119"/>
        <v>0</v>
      </c>
    </row>
    <row r="368" spans="2:45">
      <c r="B368" s="1">
        <v>24</v>
      </c>
      <c r="C368" s="2">
        <f t="shared" si="120"/>
        <v>358</v>
      </c>
      <c r="O368" s="44">
        <f t="shared" si="101"/>
        <v>0</v>
      </c>
      <c r="R368" s="44">
        <f t="shared" si="102"/>
        <v>0</v>
      </c>
      <c r="AB368" s="9">
        <f t="shared" si="103"/>
        <v>1</v>
      </c>
      <c r="AC368" s="9" t="str">
        <f t="shared" si="104"/>
        <v xml:space="preserve"> </v>
      </c>
      <c r="AD368" s="9" t="str">
        <f t="shared" si="105"/>
        <v xml:space="preserve"> </v>
      </c>
      <c r="AE368" s="9" t="str">
        <f t="shared" si="106"/>
        <v xml:space="preserve"> </v>
      </c>
      <c r="AF368" s="9" t="str">
        <f t="shared" si="107"/>
        <v xml:space="preserve"> </v>
      </c>
      <c r="AG368" s="9" t="str">
        <f t="shared" si="108"/>
        <v xml:space="preserve"> </v>
      </c>
      <c r="AH368" s="9" t="str">
        <f t="shared" si="109"/>
        <v xml:space="preserve"> </v>
      </c>
      <c r="AI368" s="9" t="str">
        <f t="shared" si="110"/>
        <v xml:space="preserve"> </v>
      </c>
      <c r="AJ368" s="9" t="str">
        <f t="shared" si="111"/>
        <v xml:space="preserve"> </v>
      </c>
      <c r="AK368" s="9" t="str">
        <f t="shared" si="112"/>
        <v xml:space="preserve"> </v>
      </c>
      <c r="AL368" s="9" t="str">
        <f t="shared" si="113"/>
        <v xml:space="preserve"> </v>
      </c>
      <c r="AN368" s="44" t="str">
        <f t="shared" si="114"/>
        <v xml:space="preserve"> </v>
      </c>
      <c r="AO368" s="44" t="str">
        <f t="shared" si="115"/>
        <v xml:space="preserve"> </v>
      </c>
      <c r="AP368" s="44" t="str">
        <f t="shared" si="116"/>
        <v xml:space="preserve"> </v>
      </c>
      <c r="AQ368" s="44" t="str">
        <f t="shared" si="117"/>
        <v xml:space="preserve"> </v>
      </c>
      <c r="AR368" s="10" t="str">
        <f t="shared" si="118"/>
        <v xml:space="preserve"> </v>
      </c>
      <c r="AS368" s="44">
        <f t="shared" si="119"/>
        <v>0</v>
      </c>
    </row>
    <row r="369" spans="2:63">
      <c r="B369" s="1">
        <v>25</v>
      </c>
      <c r="C369" s="2">
        <f t="shared" si="120"/>
        <v>359</v>
      </c>
      <c r="O369" s="44">
        <f t="shared" si="101"/>
        <v>0</v>
      </c>
      <c r="R369" s="44">
        <f t="shared" si="102"/>
        <v>0</v>
      </c>
      <c r="AB369" s="9">
        <f t="shared" si="103"/>
        <v>1</v>
      </c>
      <c r="AC369" s="9" t="str">
        <f t="shared" si="104"/>
        <v xml:space="preserve"> </v>
      </c>
      <c r="AD369" s="9" t="str">
        <f t="shared" si="105"/>
        <v xml:space="preserve"> </v>
      </c>
      <c r="AE369" s="9" t="str">
        <f t="shared" si="106"/>
        <v xml:space="preserve"> </v>
      </c>
      <c r="AF369" s="9" t="str">
        <f t="shared" si="107"/>
        <v xml:space="preserve"> </v>
      </c>
      <c r="AG369" s="9" t="str">
        <f t="shared" si="108"/>
        <v xml:space="preserve"> </v>
      </c>
      <c r="AH369" s="9" t="str">
        <f t="shared" si="109"/>
        <v xml:space="preserve"> </v>
      </c>
      <c r="AI369" s="9" t="str">
        <f t="shared" si="110"/>
        <v xml:space="preserve"> </v>
      </c>
      <c r="AJ369" s="9" t="str">
        <f t="shared" si="111"/>
        <v xml:space="preserve"> </v>
      </c>
      <c r="AK369" s="9" t="str">
        <f t="shared" si="112"/>
        <v xml:space="preserve"> </v>
      </c>
      <c r="AL369" s="9" t="str">
        <f t="shared" si="113"/>
        <v xml:space="preserve"> </v>
      </c>
      <c r="AN369" s="44" t="str">
        <f t="shared" si="114"/>
        <v xml:space="preserve"> </v>
      </c>
      <c r="AO369" s="44" t="str">
        <f t="shared" si="115"/>
        <v xml:space="preserve"> </v>
      </c>
      <c r="AP369" s="44" t="str">
        <f t="shared" si="116"/>
        <v xml:space="preserve"> </v>
      </c>
      <c r="AQ369" s="44" t="str">
        <f t="shared" si="117"/>
        <v xml:space="preserve"> </v>
      </c>
      <c r="AR369" s="10" t="str">
        <f t="shared" si="118"/>
        <v xml:space="preserve"> </v>
      </c>
      <c r="AS369" s="44">
        <f t="shared" si="119"/>
        <v>0</v>
      </c>
    </row>
    <row r="370" spans="2:63">
      <c r="B370" s="1">
        <v>26</v>
      </c>
      <c r="C370" s="2">
        <f t="shared" si="120"/>
        <v>360</v>
      </c>
      <c r="O370" s="44">
        <f t="shared" si="101"/>
        <v>0</v>
      </c>
      <c r="R370" s="44">
        <f t="shared" si="102"/>
        <v>0</v>
      </c>
      <c r="AB370" s="9">
        <f t="shared" si="103"/>
        <v>1</v>
      </c>
      <c r="AC370" s="9" t="str">
        <f t="shared" si="104"/>
        <v xml:space="preserve"> </v>
      </c>
      <c r="AD370" s="9" t="str">
        <f t="shared" si="105"/>
        <v xml:space="preserve"> </v>
      </c>
      <c r="AE370" s="9" t="str">
        <f t="shared" si="106"/>
        <v xml:space="preserve"> </v>
      </c>
      <c r="AF370" s="9" t="str">
        <f t="shared" si="107"/>
        <v xml:space="preserve"> </v>
      </c>
      <c r="AG370" s="9" t="str">
        <f t="shared" si="108"/>
        <v xml:space="preserve"> </v>
      </c>
      <c r="AH370" s="9" t="str">
        <f t="shared" si="109"/>
        <v xml:space="preserve"> </v>
      </c>
      <c r="AI370" s="9" t="str">
        <f t="shared" si="110"/>
        <v xml:space="preserve"> </v>
      </c>
      <c r="AJ370" s="9" t="str">
        <f t="shared" si="111"/>
        <v xml:space="preserve"> </v>
      </c>
      <c r="AK370" s="9" t="str">
        <f t="shared" si="112"/>
        <v xml:space="preserve"> </v>
      </c>
      <c r="AL370" s="9" t="str">
        <f t="shared" si="113"/>
        <v xml:space="preserve"> </v>
      </c>
      <c r="AN370" s="44" t="str">
        <f t="shared" si="114"/>
        <v xml:space="preserve"> </v>
      </c>
      <c r="AO370" s="44" t="str">
        <f t="shared" si="115"/>
        <v xml:space="preserve"> </v>
      </c>
      <c r="AP370" s="44" t="str">
        <f t="shared" si="116"/>
        <v xml:space="preserve"> </v>
      </c>
      <c r="AQ370" s="44" t="str">
        <f t="shared" si="117"/>
        <v xml:space="preserve"> </v>
      </c>
      <c r="AR370" s="10" t="str">
        <f t="shared" si="118"/>
        <v xml:space="preserve"> </v>
      </c>
      <c r="AS370" s="44">
        <f t="shared" si="119"/>
        <v>0</v>
      </c>
    </row>
    <row r="371" spans="2:63">
      <c r="B371" s="1">
        <v>27</v>
      </c>
      <c r="C371" s="2">
        <f t="shared" si="120"/>
        <v>361</v>
      </c>
      <c r="O371" s="44">
        <f t="shared" si="101"/>
        <v>0</v>
      </c>
      <c r="R371" s="44">
        <f t="shared" si="102"/>
        <v>0</v>
      </c>
      <c r="AB371" s="9">
        <f t="shared" si="103"/>
        <v>1</v>
      </c>
      <c r="AC371" s="9" t="str">
        <f t="shared" si="104"/>
        <v xml:space="preserve"> </v>
      </c>
      <c r="AD371" s="9" t="str">
        <f t="shared" si="105"/>
        <v xml:space="preserve"> </v>
      </c>
      <c r="AE371" s="9" t="str">
        <f t="shared" si="106"/>
        <v xml:space="preserve"> </v>
      </c>
      <c r="AF371" s="9" t="str">
        <f t="shared" si="107"/>
        <v xml:space="preserve"> </v>
      </c>
      <c r="AG371" s="9" t="str">
        <f t="shared" si="108"/>
        <v xml:space="preserve"> </v>
      </c>
      <c r="AH371" s="9" t="str">
        <f t="shared" si="109"/>
        <v xml:space="preserve"> </v>
      </c>
      <c r="AI371" s="9" t="str">
        <f t="shared" si="110"/>
        <v xml:space="preserve"> </v>
      </c>
      <c r="AJ371" s="9" t="str">
        <f t="shared" si="111"/>
        <v xml:space="preserve"> </v>
      </c>
      <c r="AK371" s="9" t="str">
        <f t="shared" si="112"/>
        <v xml:space="preserve"> </v>
      </c>
      <c r="AL371" s="9" t="str">
        <f t="shared" si="113"/>
        <v xml:space="preserve"> </v>
      </c>
      <c r="AN371" s="44" t="str">
        <f t="shared" si="114"/>
        <v xml:space="preserve"> </v>
      </c>
      <c r="AO371" s="44" t="str">
        <f t="shared" si="115"/>
        <v xml:space="preserve"> </v>
      </c>
      <c r="AP371" s="44" t="str">
        <f t="shared" si="116"/>
        <v xml:space="preserve"> </v>
      </c>
      <c r="AQ371" s="44" t="str">
        <f t="shared" si="117"/>
        <v xml:space="preserve"> </v>
      </c>
      <c r="AR371" s="10" t="str">
        <f t="shared" si="118"/>
        <v xml:space="preserve"> </v>
      </c>
      <c r="AS371" s="44">
        <f t="shared" si="119"/>
        <v>0</v>
      </c>
    </row>
    <row r="372" spans="2:63">
      <c r="B372" s="1">
        <v>28</v>
      </c>
      <c r="C372" s="2">
        <f t="shared" si="120"/>
        <v>362</v>
      </c>
      <c r="O372" s="44">
        <f t="shared" si="101"/>
        <v>0</v>
      </c>
      <c r="R372" s="44">
        <f t="shared" si="102"/>
        <v>0</v>
      </c>
      <c r="AB372" s="9">
        <f t="shared" si="103"/>
        <v>1</v>
      </c>
      <c r="AC372" s="9" t="str">
        <f t="shared" si="104"/>
        <v xml:space="preserve"> </v>
      </c>
      <c r="AD372" s="9" t="str">
        <f t="shared" si="105"/>
        <v xml:space="preserve"> </v>
      </c>
      <c r="AE372" s="9" t="str">
        <f t="shared" si="106"/>
        <v xml:space="preserve"> </v>
      </c>
      <c r="AF372" s="9" t="str">
        <f t="shared" si="107"/>
        <v xml:space="preserve"> </v>
      </c>
      <c r="AG372" s="9" t="str">
        <f t="shared" si="108"/>
        <v xml:space="preserve"> </v>
      </c>
      <c r="AH372" s="9" t="str">
        <f t="shared" si="109"/>
        <v xml:space="preserve"> </v>
      </c>
      <c r="AI372" s="9" t="str">
        <f t="shared" si="110"/>
        <v xml:space="preserve"> </v>
      </c>
      <c r="AJ372" s="9" t="str">
        <f t="shared" si="111"/>
        <v xml:space="preserve"> </v>
      </c>
      <c r="AK372" s="9" t="str">
        <f t="shared" si="112"/>
        <v xml:space="preserve"> </v>
      </c>
      <c r="AL372" s="9" t="str">
        <f t="shared" si="113"/>
        <v xml:space="preserve"> </v>
      </c>
      <c r="AN372" s="44" t="str">
        <f t="shared" si="114"/>
        <v xml:space="preserve"> </v>
      </c>
      <c r="AO372" s="44" t="str">
        <f t="shared" si="115"/>
        <v xml:space="preserve"> </v>
      </c>
      <c r="AP372" s="44" t="str">
        <f t="shared" si="116"/>
        <v xml:space="preserve"> </v>
      </c>
      <c r="AQ372" s="44" t="str">
        <f t="shared" si="117"/>
        <v xml:space="preserve"> </v>
      </c>
      <c r="AR372" s="10" t="str">
        <f t="shared" si="118"/>
        <v xml:space="preserve"> </v>
      </c>
      <c r="AS372" s="44">
        <f t="shared" si="119"/>
        <v>0</v>
      </c>
    </row>
    <row r="373" spans="2:63">
      <c r="B373" s="1">
        <v>29</v>
      </c>
      <c r="C373" s="2">
        <f t="shared" si="120"/>
        <v>363</v>
      </c>
      <c r="O373" s="44">
        <f t="shared" si="101"/>
        <v>0</v>
      </c>
      <c r="R373" s="44">
        <f t="shared" si="102"/>
        <v>0</v>
      </c>
      <c r="AB373" s="9">
        <f t="shared" si="103"/>
        <v>1</v>
      </c>
      <c r="AC373" s="9" t="str">
        <f t="shared" si="104"/>
        <v xml:space="preserve"> </v>
      </c>
      <c r="AD373" s="9" t="str">
        <f t="shared" si="105"/>
        <v xml:space="preserve"> </v>
      </c>
      <c r="AE373" s="9" t="str">
        <f t="shared" si="106"/>
        <v xml:space="preserve"> </v>
      </c>
      <c r="AF373" s="9" t="str">
        <f t="shared" si="107"/>
        <v xml:space="preserve"> </v>
      </c>
      <c r="AG373" s="9" t="str">
        <f t="shared" si="108"/>
        <v xml:space="preserve"> </v>
      </c>
      <c r="AH373" s="9" t="str">
        <f t="shared" si="109"/>
        <v xml:space="preserve"> </v>
      </c>
      <c r="AI373" s="9" t="str">
        <f t="shared" si="110"/>
        <v xml:space="preserve"> </v>
      </c>
      <c r="AJ373" s="9" t="str">
        <f t="shared" si="111"/>
        <v xml:space="preserve"> </v>
      </c>
      <c r="AK373" s="9" t="str">
        <f t="shared" si="112"/>
        <v xml:space="preserve"> </v>
      </c>
      <c r="AL373" s="9" t="str">
        <f t="shared" si="113"/>
        <v xml:space="preserve"> </v>
      </c>
      <c r="AN373" s="44" t="str">
        <f t="shared" si="114"/>
        <v xml:space="preserve"> </v>
      </c>
      <c r="AO373" s="44" t="str">
        <f t="shared" si="115"/>
        <v xml:space="preserve"> </v>
      </c>
      <c r="AP373" s="44" t="str">
        <f t="shared" si="116"/>
        <v xml:space="preserve"> </v>
      </c>
      <c r="AQ373" s="44" t="str">
        <f t="shared" si="117"/>
        <v xml:space="preserve"> </v>
      </c>
      <c r="AR373" s="10" t="str">
        <f t="shared" si="118"/>
        <v xml:space="preserve"> </v>
      </c>
      <c r="AS373" s="44">
        <f t="shared" si="119"/>
        <v>0</v>
      </c>
    </row>
    <row r="374" spans="2:63">
      <c r="B374" s="1">
        <v>30</v>
      </c>
      <c r="C374" s="2">
        <f t="shared" si="120"/>
        <v>364</v>
      </c>
      <c r="O374" s="44">
        <f t="shared" si="101"/>
        <v>0</v>
      </c>
      <c r="R374" s="44">
        <f t="shared" si="102"/>
        <v>0</v>
      </c>
      <c r="AB374" s="9">
        <f t="shared" si="103"/>
        <v>1</v>
      </c>
      <c r="AC374" s="9" t="str">
        <f t="shared" si="104"/>
        <v xml:space="preserve"> </v>
      </c>
      <c r="AD374" s="9" t="str">
        <f t="shared" si="105"/>
        <v xml:space="preserve"> </v>
      </c>
      <c r="AE374" s="9" t="str">
        <f t="shared" si="106"/>
        <v xml:space="preserve"> </v>
      </c>
      <c r="AF374" s="9" t="str">
        <f t="shared" si="107"/>
        <v xml:space="preserve"> </v>
      </c>
      <c r="AG374" s="9" t="str">
        <f t="shared" si="108"/>
        <v xml:space="preserve"> </v>
      </c>
      <c r="AH374" s="9" t="str">
        <f t="shared" si="109"/>
        <v xml:space="preserve"> </v>
      </c>
      <c r="AI374" s="9" t="str">
        <f t="shared" si="110"/>
        <v xml:space="preserve"> </v>
      </c>
      <c r="AJ374" s="9" t="str">
        <f t="shared" si="111"/>
        <v xml:space="preserve"> </v>
      </c>
      <c r="AK374" s="9" t="str">
        <f t="shared" si="112"/>
        <v xml:space="preserve"> </v>
      </c>
      <c r="AL374" s="9" t="str">
        <f t="shared" si="113"/>
        <v xml:space="preserve"> </v>
      </c>
      <c r="AN374" s="44" t="str">
        <f t="shared" si="114"/>
        <v xml:space="preserve"> </v>
      </c>
      <c r="AO374" s="44" t="str">
        <f t="shared" si="115"/>
        <v xml:space="preserve"> </v>
      </c>
      <c r="AP374" s="44" t="str">
        <f t="shared" si="116"/>
        <v xml:space="preserve"> </v>
      </c>
      <c r="AQ374" s="44" t="str">
        <f t="shared" si="117"/>
        <v xml:space="preserve"> </v>
      </c>
      <c r="AR374" s="10" t="str">
        <f t="shared" si="118"/>
        <v xml:space="preserve"> </v>
      </c>
      <c r="AS374" s="44">
        <f t="shared" si="119"/>
        <v>0</v>
      </c>
    </row>
    <row r="375" spans="2:63">
      <c r="B375" s="1">
        <v>31</v>
      </c>
      <c r="C375" s="2">
        <f t="shared" si="120"/>
        <v>365</v>
      </c>
      <c r="O375" s="44">
        <f t="shared" si="101"/>
        <v>0</v>
      </c>
      <c r="R375" s="44">
        <f t="shared" si="102"/>
        <v>0</v>
      </c>
      <c r="AB375" s="9">
        <f t="shared" si="103"/>
        <v>1</v>
      </c>
      <c r="AC375" s="9" t="str">
        <f t="shared" si="104"/>
        <v xml:space="preserve"> </v>
      </c>
      <c r="AD375" s="9" t="str">
        <f t="shared" si="105"/>
        <v xml:space="preserve"> </v>
      </c>
      <c r="AE375" s="9" t="str">
        <f t="shared" si="106"/>
        <v xml:space="preserve"> </v>
      </c>
      <c r="AF375" s="9" t="str">
        <f t="shared" si="107"/>
        <v xml:space="preserve"> </v>
      </c>
      <c r="AG375" s="9" t="str">
        <f t="shared" si="108"/>
        <v xml:space="preserve"> </v>
      </c>
      <c r="AH375" s="9" t="str">
        <f t="shared" si="109"/>
        <v xml:space="preserve"> </v>
      </c>
      <c r="AI375" s="9" t="str">
        <f t="shared" si="110"/>
        <v xml:space="preserve"> </v>
      </c>
      <c r="AJ375" s="9" t="str">
        <f t="shared" si="111"/>
        <v xml:space="preserve"> </v>
      </c>
      <c r="AK375" s="9" t="str">
        <f t="shared" si="112"/>
        <v xml:space="preserve"> </v>
      </c>
      <c r="AL375" s="9" t="str">
        <f t="shared" si="113"/>
        <v xml:space="preserve"> </v>
      </c>
      <c r="AN375" s="44" t="str">
        <f t="shared" si="114"/>
        <v xml:space="preserve"> </v>
      </c>
      <c r="AO375" s="44" t="str">
        <f t="shared" si="115"/>
        <v xml:space="preserve"> </v>
      </c>
      <c r="AP375" s="44" t="str">
        <f t="shared" si="116"/>
        <v xml:space="preserve"> </v>
      </c>
      <c r="AQ375" s="44" t="str">
        <f t="shared" si="117"/>
        <v xml:space="preserve"> </v>
      </c>
      <c r="AR375" s="10" t="str">
        <f t="shared" si="118"/>
        <v xml:space="preserve"> </v>
      </c>
      <c r="AS375" s="44">
        <f t="shared" si="119"/>
        <v>0</v>
      </c>
    </row>
    <row r="376" spans="2:63">
      <c r="C376" s="2"/>
      <c r="AB376" s="9"/>
      <c r="AC376" s="9"/>
      <c r="AD376" s="9"/>
      <c r="AE376" s="9"/>
      <c r="AF376" s="9"/>
      <c r="AG376" s="9"/>
      <c r="AH376" s="9"/>
      <c r="AI376" s="9"/>
      <c r="AJ376" s="9"/>
      <c r="AK376" s="9"/>
      <c r="AL376" s="9"/>
      <c r="AR376" s="10"/>
    </row>
    <row r="377" spans="2:63">
      <c r="B377" s="4" t="s">
        <v>59</v>
      </c>
      <c r="C377" s="2"/>
      <c r="AB377" s="9"/>
      <c r="AC377" s="9">
        <f>SUM(AC162:AC253)</f>
        <v>14</v>
      </c>
      <c r="AD377" s="9">
        <f t="shared" ref="AD377:AS377" si="121">SUM(AD162:AD253)</f>
        <v>9</v>
      </c>
      <c r="AE377" s="9">
        <f t="shared" si="121"/>
        <v>24</v>
      </c>
      <c r="AF377" s="9">
        <f t="shared" si="121"/>
        <v>7</v>
      </c>
      <c r="AG377" s="9">
        <f t="shared" si="121"/>
        <v>0</v>
      </c>
      <c r="AH377" s="9">
        <f t="shared" si="121"/>
        <v>0</v>
      </c>
      <c r="AI377" s="9">
        <f t="shared" si="121"/>
        <v>3</v>
      </c>
      <c r="AJ377" s="9">
        <f t="shared" si="121"/>
        <v>0</v>
      </c>
      <c r="AK377" s="9">
        <f t="shared" si="121"/>
        <v>0</v>
      </c>
      <c r="AL377" s="9">
        <f t="shared" si="121"/>
        <v>0</v>
      </c>
      <c r="AM377" s="9">
        <f>SUM(AC377:AK377)</f>
        <v>57</v>
      </c>
      <c r="AN377" s="44">
        <f t="shared" si="121"/>
        <v>19</v>
      </c>
      <c r="AO377" s="44">
        <f t="shared" si="121"/>
        <v>12</v>
      </c>
      <c r="AP377" s="44">
        <f t="shared" si="121"/>
        <v>22</v>
      </c>
      <c r="AQ377" s="44">
        <f t="shared" si="121"/>
        <v>7</v>
      </c>
      <c r="AR377" s="9">
        <f t="shared" si="121"/>
        <v>0</v>
      </c>
      <c r="AS377" s="44">
        <f t="shared" si="121"/>
        <v>3</v>
      </c>
      <c r="AT377" s="9">
        <f>SUM(AN377:AQ377)</f>
        <v>60</v>
      </c>
    </row>
    <row r="378" spans="2:63">
      <c r="B378" s="4" t="s">
        <v>60</v>
      </c>
      <c r="AC378" s="9">
        <f>SUM(AC255:AC354)</f>
        <v>1</v>
      </c>
      <c r="AD378" s="9">
        <f t="shared" ref="AD378:AS378" si="122">SUM(AD255:AD354)</f>
        <v>5</v>
      </c>
      <c r="AE378" s="9">
        <f t="shared" si="122"/>
        <v>9</v>
      </c>
      <c r="AF378" s="9">
        <f t="shared" si="122"/>
        <v>12</v>
      </c>
      <c r="AG378" s="9">
        <f t="shared" si="122"/>
        <v>0</v>
      </c>
      <c r="AH378" s="9">
        <f t="shared" si="122"/>
        <v>2</v>
      </c>
      <c r="AI378" s="9">
        <f t="shared" si="122"/>
        <v>4</v>
      </c>
      <c r="AJ378" s="9">
        <f t="shared" si="122"/>
        <v>0</v>
      </c>
      <c r="AK378" s="9">
        <f t="shared" si="122"/>
        <v>0</v>
      </c>
      <c r="AL378" s="9">
        <f t="shared" si="122"/>
        <v>0</v>
      </c>
      <c r="AM378" s="9">
        <f>SUM(AC378:AK378)</f>
        <v>33</v>
      </c>
      <c r="AN378" s="44">
        <f t="shared" si="122"/>
        <v>11</v>
      </c>
      <c r="AO378" s="44">
        <f t="shared" si="122"/>
        <v>3</v>
      </c>
      <c r="AP378" s="44">
        <f t="shared" si="122"/>
        <v>6</v>
      </c>
      <c r="AQ378" s="44">
        <f t="shared" si="122"/>
        <v>13</v>
      </c>
      <c r="AR378" s="9">
        <f t="shared" si="122"/>
        <v>0</v>
      </c>
      <c r="AS378" s="44">
        <f t="shared" si="122"/>
        <v>4</v>
      </c>
      <c r="AT378" s="9">
        <f t="shared" ref="AT378:AT391" si="123">SUM(AN378:AQ378)</f>
        <v>33</v>
      </c>
    </row>
    <row r="379" spans="2:63" s="4" customFormat="1">
      <c r="B379" s="4" t="s">
        <v>43</v>
      </c>
      <c r="M379" s="1"/>
      <c r="O379" s="44"/>
      <c r="Q379" s="4">
        <f>AVERAGE(Q11:Q375)</f>
        <v>4.5145631067961167</v>
      </c>
      <c r="R379" s="44"/>
      <c r="S379" s="1"/>
      <c r="T379" s="1"/>
      <c r="U379" s="4">
        <f>SUM(U11:U375)</f>
        <v>50</v>
      </c>
      <c r="V379" s="4">
        <f>SUM(V11:V375)</f>
        <v>10</v>
      </c>
      <c r="W379" s="4">
        <f>SUM(W11:W375)</f>
        <v>20</v>
      </c>
      <c r="Z379" s="1"/>
      <c r="AA379" s="11"/>
      <c r="AB379" s="4">
        <f t="shared" ref="AB379:AL379" si="124">SUM(AB11:AB375)</f>
        <v>70</v>
      </c>
      <c r="AC379" s="4">
        <f t="shared" si="124"/>
        <v>15</v>
      </c>
      <c r="AD379" s="4">
        <f t="shared" si="124"/>
        <v>14</v>
      </c>
      <c r="AE379" s="4">
        <f t="shared" si="124"/>
        <v>33</v>
      </c>
      <c r="AF379" s="4">
        <f t="shared" si="124"/>
        <v>19</v>
      </c>
      <c r="AG379" s="4">
        <f t="shared" si="124"/>
        <v>0</v>
      </c>
      <c r="AH379" s="4">
        <f t="shared" si="124"/>
        <v>2</v>
      </c>
      <c r="AI379" s="4">
        <f t="shared" si="124"/>
        <v>8</v>
      </c>
      <c r="AJ379" s="4">
        <f t="shared" si="124"/>
        <v>0</v>
      </c>
      <c r="AK379" s="4">
        <f t="shared" si="124"/>
        <v>0</v>
      </c>
      <c r="AL379" s="4">
        <f t="shared" si="124"/>
        <v>0</v>
      </c>
      <c r="AM379" s="9"/>
      <c r="AN379" s="44">
        <f t="shared" ref="AN379:AS379" si="125">SUM(AN11:AN375)</f>
        <v>30</v>
      </c>
      <c r="AO379" s="44">
        <f t="shared" si="125"/>
        <v>16</v>
      </c>
      <c r="AP379" s="44">
        <f t="shared" si="125"/>
        <v>28</v>
      </c>
      <c r="AQ379" s="44">
        <f t="shared" si="125"/>
        <v>20</v>
      </c>
      <c r="AR379" s="4">
        <f t="shared" si="125"/>
        <v>0</v>
      </c>
      <c r="AS379" s="44">
        <f t="shared" si="125"/>
        <v>8</v>
      </c>
      <c r="AT379" s="9"/>
      <c r="AW379" s="5"/>
      <c r="AX379" s="5"/>
      <c r="AY379" s="5"/>
      <c r="AZ379" s="5"/>
      <c r="BA379" s="5"/>
      <c r="BB379" s="5"/>
      <c r="BC379" s="5"/>
      <c r="BD379" s="5"/>
      <c r="BE379" s="5"/>
      <c r="BH379" s="5"/>
      <c r="BI379" s="5"/>
      <c r="BJ379" s="5"/>
      <c r="BK379" s="5"/>
    </row>
    <row r="380" spans="2:63">
      <c r="AM380" s="9"/>
      <c r="AT380" s="9"/>
    </row>
    <row r="381" spans="2:63" s="2" customFormat="1">
      <c r="B381" s="2" t="s">
        <v>44</v>
      </c>
      <c r="M381" s="1"/>
      <c r="O381" s="44"/>
      <c r="Q381" s="2" t="e">
        <f>AVERAGE(Q11:Q41)</f>
        <v>#DIV/0!</v>
      </c>
      <c r="R381" s="44"/>
      <c r="S381" s="1"/>
      <c r="T381" s="1"/>
      <c r="U381" s="2">
        <f>SUM(U11:U41)</f>
        <v>0</v>
      </c>
      <c r="V381" s="2">
        <f>SUM(V11:V41)</f>
        <v>0</v>
      </c>
      <c r="W381" s="2">
        <f>SUM(W11:W41)</f>
        <v>0</v>
      </c>
      <c r="Z381" s="1"/>
      <c r="AA381" s="13"/>
      <c r="AB381" s="2">
        <f t="shared" ref="AB381:AL381" si="126">SUM(AB11:AB41)</f>
        <v>0</v>
      </c>
      <c r="AC381" s="2">
        <f t="shared" si="126"/>
        <v>0</v>
      </c>
      <c r="AD381" s="2">
        <f t="shared" si="126"/>
        <v>0</v>
      </c>
      <c r="AE381" s="2">
        <f t="shared" si="126"/>
        <v>0</v>
      </c>
      <c r="AF381" s="2">
        <f t="shared" si="126"/>
        <v>0</v>
      </c>
      <c r="AG381" s="2">
        <f t="shared" si="126"/>
        <v>0</v>
      </c>
      <c r="AH381" s="2">
        <f t="shared" si="126"/>
        <v>0</v>
      </c>
      <c r="AI381" s="2">
        <f t="shared" si="126"/>
        <v>0</v>
      </c>
      <c r="AJ381" s="2">
        <f t="shared" si="126"/>
        <v>0</v>
      </c>
      <c r="AK381" s="2">
        <f t="shared" si="126"/>
        <v>0</v>
      </c>
      <c r="AL381" s="2">
        <f t="shared" si="126"/>
        <v>0</v>
      </c>
      <c r="AM381" s="9">
        <f t="shared" ref="AM381:AM392" si="127">SUM(AC381:AK381)</f>
        <v>0</v>
      </c>
      <c r="AN381" s="44">
        <f t="shared" ref="AN381:AS381" si="128">SUM(AN11:AN41)</f>
        <v>0</v>
      </c>
      <c r="AO381" s="44">
        <f t="shared" si="128"/>
        <v>0</v>
      </c>
      <c r="AP381" s="44">
        <f t="shared" si="128"/>
        <v>0</v>
      </c>
      <c r="AQ381" s="44">
        <f t="shared" si="128"/>
        <v>0</v>
      </c>
      <c r="AR381" s="2">
        <f t="shared" si="128"/>
        <v>0</v>
      </c>
      <c r="AS381" s="44">
        <f t="shared" si="128"/>
        <v>0</v>
      </c>
      <c r="AT381" s="9">
        <f t="shared" si="123"/>
        <v>0</v>
      </c>
      <c r="AU381" s="4"/>
      <c r="AW381" s="5"/>
      <c r="AX381" s="5"/>
      <c r="AY381" s="5"/>
      <c r="AZ381" s="5"/>
      <c r="BA381" s="5"/>
      <c r="BB381" s="5"/>
      <c r="BC381" s="5"/>
      <c r="BD381" s="5"/>
      <c r="BE381" s="5"/>
      <c r="BH381" s="5"/>
      <c r="BI381" s="5"/>
      <c r="BJ381" s="5"/>
      <c r="BK381" s="5"/>
    </row>
    <row r="382" spans="2:63" s="2" customFormat="1">
      <c r="B382" s="2" t="s">
        <v>45</v>
      </c>
      <c r="M382" s="1"/>
      <c r="O382" s="44"/>
      <c r="Q382" s="2" t="e">
        <f>AVERAGE(Q42:Q69)</f>
        <v>#DIV/0!</v>
      </c>
      <c r="R382" s="44"/>
      <c r="S382" s="1"/>
      <c r="T382" s="1"/>
      <c r="U382" s="2">
        <f>SUM(U42:U69)</f>
        <v>0</v>
      </c>
      <c r="V382" s="2">
        <f>SUM(V42:V69)</f>
        <v>0</v>
      </c>
      <c r="W382" s="2">
        <f>SUM(W42:W69)</f>
        <v>0</v>
      </c>
      <c r="Z382" s="1"/>
      <c r="AA382" s="13"/>
      <c r="AB382" s="2">
        <f>SUM(AB42:AB69)</f>
        <v>0</v>
      </c>
      <c r="AC382" s="2">
        <f t="shared" ref="AC382:AL382" si="129">SUM(AC42:AC69)</f>
        <v>0</v>
      </c>
      <c r="AD382" s="2">
        <f t="shared" si="129"/>
        <v>0</v>
      </c>
      <c r="AE382" s="2">
        <f t="shared" si="129"/>
        <v>0</v>
      </c>
      <c r="AF382" s="2">
        <f t="shared" si="129"/>
        <v>0</v>
      </c>
      <c r="AG382" s="2">
        <f t="shared" si="129"/>
        <v>0</v>
      </c>
      <c r="AH382" s="2">
        <f t="shared" si="129"/>
        <v>0</v>
      </c>
      <c r="AI382" s="2">
        <f t="shared" si="129"/>
        <v>0</v>
      </c>
      <c r="AJ382" s="2">
        <f t="shared" si="129"/>
        <v>0</v>
      </c>
      <c r="AK382" s="2">
        <f t="shared" si="129"/>
        <v>0</v>
      </c>
      <c r="AL382" s="2">
        <f t="shared" si="129"/>
        <v>0</v>
      </c>
      <c r="AM382" s="9">
        <f t="shared" si="127"/>
        <v>0</v>
      </c>
      <c r="AN382" s="44">
        <f t="shared" ref="AN382:AS382" si="130">SUM(AN42:AN69)</f>
        <v>0</v>
      </c>
      <c r="AO382" s="44">
        <f t="shared" si="130"/>
        <v>0</v>
      </c>
      <c r="AP382" s="44">
        <f t="shared" si="130"/>
        <v>0</v>
      </c>
      <c r="AQ382" s="44">
        <f t="shared" si="130"/>
        <v>0</v>
      </c>
      <c r="AR382" s="2">
        <f t="shared" si="130"/>
        <v>0</v>
      </c>
      <c r="AS382" s="44">
        <f t="shared" si="130"/>
        <v>0</v>
      </c>
      <c r="AT382" s="9">
        <f t="shared" si="123"/>
        <v>0</v>
      </c>
      <c r="AU382" s="4"/>
      <c r="AW382" s="5"/>
      <c r="AX382" s="5"/>
      <c r="AY382" s="5"/>
      <c r="AZ382" s="5"/>
      <c r="BA382" s="5"/>
      <c r="BB382" s="5"/>
      <c r="BC382" s="5"/>
      <c r="BD382" s="5"/>
      <c r="BE382" s="5"/>
      <c r="BH382" s="5"/>
      <c r="BI382" s="5"/>
      <c r="BJ382" s="5"/>
      <c r="BK382" s="5"/>
    </row>
    <row r="383" spans="2:63" s="2" customFormat="1">
      <c r="B383" s="2" t="s">
        <v>46</v>
      </c>
      <c r="M383" s="1"/>
      <c r="O383" s="44"/>
      <c r="Q383" s="2" t="e">
        <f>AVERAGE(Q70:Q100)</f>
        <v>#DIV/0!</v>
      </c>
      <c r="R383" s="44"/>
      <c r="S383" s="1"/>
      <c r="T383" s="1"/>
      <c r="U383" s="2">
        <f>SUM(U70:U100)</f>
        <v>0</v>
      </c>
      <c r="V383" s="2">
        <f>SUM(V70:V100)</f>
        <v>0</v>
      </c>
      <c r="W383" s="2">
        <f>SUM(W70:W100)</f>
        <v>0</v>
      </c>
      <c r="Z383" s="1"/>
      <c r="AA383" s="13"/>
      <c r="AB383" s="2">
        <f>SUM(AB70:AB100)</f>
        <v>0</v>
      </c>
      <c r="AC383" s="2">
        <f t="shared" ref="AC383:AK383" si="131">SUM(AC70:AC100)</f>
        <v>0</v>
      </c>
      <c r="AD383" s="2">
        <f t="shared" si="131"/>
        <v>0</v>
      </c>
      <c r="AE383" s="2">
        <f t="shared" si="131"/>
        <v>0</v>
      </c>
      <c r="AF383" s="2">
        <f t="shared" si="131"/>
        <v>0</v>
      </c>
      <c r="AG383" s="2">
        <f t="shared" si="131"/>
        <v>0</v>
      </c>
      <c r="AH383" s="2">
        <f t="shared" si="131"/>
        <v>0</v>
      </c>
      <c r="AI383" s="2">
        <f t="shared" si="131"/>
        <v>0</v>
      </c>
      <c r="AJ383" s="2">
        <f t="shared" si="131"/>
        <v>0</v>
      </c>
      <c r="AK383" s="2">
        <f t="shared" si="131"/>
        <v>0</v>
      </c>
      <c r="AL383" s="2">
        <f>SUM(AL70:AL100)</f>
        <v>0</v>
      </c>
      <c r="AM383" s="9">
        <f t="shared" si="127"/>
        <v>0</v>
      </c>
      <c r="AN383" s="44">
        <f t="shared" ref="AN383:AS383" si="132">SUM(AN70:AN100)</f>
        <v>0</v>
      </c>
      <c r="AO383" s="44">
        <f t="shared" si="132"/>
        <v>0</v>
      </c>
      <c r="AP383" s="44">
        <f t="shared" si="132"/>
        <v>0</v>
      </c>
      <c r="AQ383" s="44">
        <f t="shared" si="132"/>
        <v>0</v>
      </c>
      <c r="AR383" s="2">
        <f t="shared" si="132"/>
        <v>0</v>
      </c>
      <c r="AS383" s="44">
        <f t="shared" si="132"/>
        <v>0</v>
      </c>
      <c r="AT383" s="9">
        <f t="shared" si="123"/>
        <v>0</v>
      </c>
      <c r="AU383" s="4"/>
      <c r="AW383" s="5"/>
      <c r="AX383" s="5"/>
      <c r="AY383" s="5"/>
      <c r="AZ383" s="5"/>
      <c r="BA383" s="5"/>
      <c r="BB383" s="5"/>
      <c r="BC383" s="5"/>
      <c r="BD383" s="5"/>
      <c r="BE383" s="5"/>
      <c r="BH383" s="5"/>
      <c r="BI383" s="5"/>
      <c r="BJ383" s="5"/>
      <c r="BK383" s="5"/>
    </row>
    <row r="384" spans="2:63" s="2" customFormat="1">
      <c r="B384" s="2" t="s">
        <v>47</v>
      </c>
      <c r="M384" s="1"/>
      <c r="O384" s="44"/>
      <c r="Q384" s="2" t="e">
        <f>AVERAGE(Q101:Q130)</f>
        <v>#DIV/0!</v>
      </c>
      <c r="R384" s="44"/>
      <c r="S384" s="1"/>
      <c r="T384" s="1"/>
      <c r="U384" s="2">
        <f>SUM(U101:U130)</f>
        <v>0</v>
      </c>
      <c r="V384" s="2">
        <f>SUM(V101:V130)</f>
        <v>0</v>
      </c>
      <c r="W384" s="2">
        <f>SUM(W101:W130)</f>
        <v>0</v>
      </c>
      <c r="Z384" s="1"/>
      <c r="AA384" s="13"/>
      <c r="AB384" s="2">
        <f>SUM(AB101:AB130)</f>
        <v>0</v>
      </c>
      <c r="AC384" s="2">
        <f t="shared" ref="AC384:AL384" si="133">SUM(AC101:AC130)</f>
        <v>0</v>
      </c>
      <c r="AD384" s="2">
        <f t="shared" si="133"/>
        <v>0</v>
      </c>
      <c r="AE384" s="2">
        <f t="shared" si="133"/>
        <v>0</v>
      </c>
      <c r="AF384" s="2">
        <f t="shared" si="133"/>
        <v>0</v>
      </c>
      <c r="AG384" s="2">
        <f t="shared" si="133"/>
        <v>0</v>
      </c>
      <c r="AH384" s="2">
        <f t="shared" si="133"/>
        <v>0</v>
      </c>
      <c r="AI384" s="2">
        <f t="shared" si="133"/>
        <v>0</v>
      </c>
      <c r="AJ384" s="2">
        <f t="shared" si="133"/>
        <v>0</v>
      </c>
      <c r="AK384" s="2">
        <f t="shared" si="133"/>
        <v>0</v>
      </c>
      <c r="AL384" s="2">
        <f t="shared" si="133"/>
        <v>0</v>
      </c>
      <c r="AM384" s="9">
        <f t="shared" si="127"/>
        <v>0</v>
      </c>
      <c r="AN384" s="44">
        <f t="shared" ref="AN384:AS384" si="134">SUM(AN101:AN130)</f>
        <v>0</v>
      </c>
      <c r="AO384" s="44">
        <f t="shared" si="134"/>
        <v>0</v>
      </c>
      <c r="AP384" s="44">
        <f t="shared" si="134"/>
        <v>0</v>
      </c>
      <c r="AQ384" s="44">
        <f t="shared" si="134"/>
        <v>0</v>
      </c>
      <c r="AR384" s="2">
        <f t="shared" si="134"/>
        <v>0</v>
      </c>
      <c r="AS384" s="44">
        <f t="shared" si="134"/>
        <v>0</v>
      </c>
      <c r="AT384" s="9">
        <f>SUM(AN383:AQ384)</f>
        <v>0</v>
      </c>
      <c r="AU384" s="4"/>
      <c r="AW384" s="5"/>
      <c r="AX384" s="5"/>
      <c r="AY384" s="5"/>
      <c r="AZ384" s="5"/>
      <c r="BA384" s="5"/>
      <c r="BB384" s="5"/>
      <c r="BC384" s="5"/>
      <c r="BD384" s="5"/>
      <c r="BE384" s="5"/>
      <c r="BH384" s="5"/>
      <c r="BI384" s="5"/>
      <c r="BJ384" s="5"/>
      <c r="BK384" s="5"/>
    </row>
    <row r="385" spans="2:63" s="2" customFormat="1">
      <c r="B385" s="2" t="s">
        <v>48</v>
      </c>
      <c r="M385" s="1"/>
      <c r="O385" s="44"/>
      <c r="Q385" s="2" t="e">
        <f>AVERAGE(Q131:Q161)</f>
        <v>#DIV/0!</v>
      </c>
      <c r="R385" s="44"/>
      <c r="S385" s="1"/>
      <c r="T385" s="1"/>
      <c r="U385" s="2">
        <f>SUM(U131:U161)</f>
        <v>0</v>
      </c>
      <c r="V385" s="2">
        <f>SUM(V131:V161)</f>
        <v>0</v>
      </c>
      <c r="W385" s="2">
        <f>SUM(W131:W161)</f>
        <v>0</v>
      </c>
      <c r="Z385" s="1"/>
      <c r="AA385" s="13"/>
      <c r="AB385" s="2">
        <f>SUM(AB131:AB161)</f>
        <v>0</v>
      </c>
      <c r="AC385" s="2">
        <f t="shared" ref="AC385:AL385" si="135">SUM(AC131:AC161)</f>
        <v>0</v>
      </c>
      <c r="AD385" s="2">
        <f t="shared" si="135"/>
        <v>0</v>
      </c>
      <c r="AE385" s="2">
        <f t="shared" si="135"/>
        <v>0</v>
      </c>
      <c r="AF385" s="2">
        <f t="shared" si="135"/>
        <v>0</v>
      </c>
      <c r="AG385" s="2">
        <f t="shared" si="135"/>
        <v>0</v>
      </c>
      <c r="AH385" s="2">
        <f t="shared" si="135"/>
        <v>0</v>
      </c>
      <c r="AI385" s="2">
        <f t="shared" si="135"/>
        <v>0</v>
      </c>
      <c r="AJ385" s="2">
        <f t="shared" si="135"/>
        <v>0</v>
      </c>
      <c r="AK385" s="2">
        <f t="shared" si="135"/>
        <v>0</v>
      </c>
      <c r="AL385" s="2">
        <f t="shared" si="135"/>
        <v>0</v>
      </c>
      <c r="AM385" s="9">
        <f t="shared" si="127"/>
        <v>0</v>
      </c>
      <c r="AN385" s="44">
        <f t="shared" ref="AN385:AS385" si="136">SUM(AN131:AN161)</f>
        <v>0</v>
      </c>
      <c r="AO385" s="44">
        <f t="shared" si="136"/>
        <v>0</v>
      </c>
      <c r="AP385" s="44">
        <f t="shared" si="136"/>
        <v>0</v>
      </c>
      <c r="AQ385" s="44">
        <f t="shared" si="136"/>
        <v>0</v>
      </c>
      <c r="AR385" s="2">
        <f t="shared" si="136"/>
        <v>0</v>
      </c>
      <c r="AS385" s="44">
        <f t="shared" si="136"/>
        <v>0</v>
      </c>
      <c r="AT385" s="9">
        <f t="shared" si="123"/>
        <v>0</v>
      </c>
      <c r="AU385" s="4"/>
      <c r="AW385" s="5"/>
      <c r="AX385" s="5"/>
      <c r="AY385" s="5"/>
      <c r="AZ385" s="5"/>
      <c r="BA385" s="5"/>
      <c r="BB385" s="5"/>
      <c r="BC385" s="5"/>
      <c r="BD385" s="5"/>
      <c r="BE385" s="5"/>
      <c r="BH385" s="5"/>
      <c r="BI385" s="5"/>
      <c r="BJ385" s="5"/>
      <c r="BK385" s="5"/>
    </row>
    <row r="386" spans="2:63" s="2" customFormat="1">
      <c r="B386" s="2" t="s">
        <v>49</v>
      </c>
      <c r="M386" s="1"/>
      <c r="O386" s="44"/>
      <c r="Q386" s="14">
        <f>AVERAGE(Q162:Q191)</f>
        <v>3</v>
      </c>
      <c r="R386" s="44"/>
      <c r="S386" s="1"/>
      <c r="T386" s="1"/>
      <c r="U386" s="2">
        <f>SUM(U162:U191)</f>
        <v>3</v>
      </c>
      <c r="V386" s="2">
        <f>SUM(V162:V191)</f>
        <v>0</v>
      </c>
      <c r="W386" s="2">
        <f>SUM(W162:W191)</f>
        <v>1</v>
      </c>
      <c r="Z386" s="1"/>
      <c r="AA386" s="13"/>
      <c r="AB386" s="2">
        <f>SUM(AB162:AB191)</f>
        <v>0</v>
      </c>
      <c r="AC386" s="2">
        <f t="shared" ref="AC386:AL386" si="137">SUM(AC162:AC191)</f>
        <v>2</v>
      </c>
      <c r="AD386" s="2">
        <f t="shared" si="137"/>
        <v>2</v>
      </c>
      <c r="AE386" s="2">
        <f t="shared" si="137"/>
        <v>1</v>
      </c>
      <c r="AF386" s="2">
        <f t="shared" si="137"/>
        <v>0</v>
      </c>
      <c r="AG386" s="2">
        <f t="shared" si="137"/>
        <v>0</v>
      </c>
      <c r="AH386" s="2">
        <f t="shared" si="137"/>
        <v>0</v>
      </c>
      <c r="AI386" s="2">
        <f t="shared" si="137"/>
        <v>0</v>
      </c>
      <c r="AJ386" s="2">
        <f t="shared" si="137"/>
        <v>0</v>
      </c>
      <c r="AK386" s="2">
        <f t="shared" si="137"/>
        <v>0</v>
      </c>
      <c r="AL386" s="2">
        <f t="shared" si="137"/>
        <v>0</v>
      </c>
      <c r="AM386" s="9">
        <f t="shared" si="127"/>
        <v>5</v>
      </c>
      <c r="AN386" s="44">
        <f t="shared" ref="AN386:AS386" si="138">SUM(AN162:AN191)</f>
        <v>0</v>
      </c>
      <c r="AO386" s="44">
        <f t="shared" si="138"/>
        <v>1</v>
      </c>
      <c r="AP386" s="44">
        <f t="shared" si="138"/>
        <v>3</v>
      </c>
      <c r="AQ386" s="44">
        <f t="shared" si="138"/>
        <v>2</v>
      </c>
      <c r="AR386" s="2">
        <f t="shared" si="138"/>
        <v>0</v>
      </c>
      <c r="AS386" s="44">
        <f t="shared" si="138"/>
        <v>0</v>
      </c>
      <c r="AT386" s="9">
        <f t="shared" si="123"/>
        <v>6</v>
      </c>
      <c r="AU386" s="4"/>
      <c r="AW386" s="5"/>
      <c r="AX386" s="5"/>
      <c r="AY386" s="5"/>
      <c r="AZ386" s="5"/>
      <c r="BA386" s="5"/>
      <c r="BB386" s="5"/>
      <c r="BC386" s="5"/>
      <c r="BD386" s="5"/>
      <c r="BE386" s="5"/>
      <c r="BH386" s="5"/>
      <c r="BI386" s="5"/>
      <c r="BJ386" s="5"/>
      <c r="BK386" s="5"/>
    </row>
    <row r="387" spans="2:63" s="2" customFormat="1">
      <c r="B387" s="2" t="s">
        <v>50</v>
      </c>
      <c r="M387" s="1"/>
      <c r="O387" s="44"/>
      <c r="Q387" s="14">
        <f>AVERAGE(Q192:Q222)</f>
        <v>4.032258064516129</v>
      </c>
      <c r="R387" s="44"/>
      <c r="S387" s="1"/>
      <c r="T387" s="1"/>
      <c r="U387" s="2">
        <f>SUM(U192:U222)</f>
        <v>12</v>
      </c>
      <c r="V387" s="2">
        <f>SUM(V192:V222)</f>
        <v>0</v>
      </c>
      <c r="W387" s="2">
        <f>SUM(W192:W222)</f>
        <v>8</v>
      </c>
      <c r="Z387" s="1"/>
      <c r="AA387" s="13"/>
      <c r="AB387" s="2">
        <f>SUM(AB192:AB222)</f>
        <v>0</v>
      </c>
      <c r="AC387" s="2">
        <f t="shared" ref="AC387:AL387" si="139">SUM(AC192:AC222)</f>
        <v>3</v>
      </c>
      <c r="AD387" s="2">
        <f t="shared" si="139"/>
        <v>4</v>
      </c>
      <c r="AE387" s="2">
        <f t="shared" si="139"/>
        <v>16</v>
      </c>
      <c r="AF387" s="2">
        <f t="shared" si="139"/>
        <v>3</v>
      </c>
      <c r="AG387" s="2">
        <f t="shared" si="139"/>
        <v>0</v>
      </c>
      <c r="AH387" s="2">
        <f t="shared" si="139"/>
        <v>0</v>
      </c>
      <c r="AI387" s="2">
        <f t="shared" si="139"/>
        <v>0</v>
      </c>
      <c r="AJ387" s="2">
        <f t="shared" si="139"/>
        <v>0</v>
      </c>
      <c r="AK387" s="2">
        <f t="shared" si="139"/>
        <v>0</v>
      </c>
      <c r="AL387" s="2">
        <f t="shared" si="139"/>
        <v>0</v>
      </c>
      <c r="AM387" s="9">
        <f t="shared" si="127"/>
        <v>26</v>
      </c>
      <c r="AN387" s="44">
        <f t="shared" ref="AN387:AS387" si="140">SUM(AN192:AN222)</f>
        <v>8</v>
      </c>
      <c r="AO387" s="44">
        <f t="shared" si="140"/>
        <v>10</v>
      </c>
      <c r="AP387" s="44">
        <f t="shared" si="140"/>
        <v>11</v>
      </c>
      <c r="AQ387" s="44">
        <f t="shared" si="140"/>
        <v>0</v>
      </c>
      <c r="AR387" s="2">
        <f t="shared" si="140"/>
        <v>0</v>
      </c>
      <c r="AS387" s="44">
        <f t="shared" si="140"/>
        <v>0</v>
      </c>
      <c r="AT387" s="9">
        <f t="shared" si="123"/>
        <v>29</v>
      </c>
      <c r="AU387" s="4"/>
      <c r="AW387" s="5"/>
      <c r="AX387" s="5"/>
      <c r="AY387" s="5"/>
      <c r="AZ387" s="5"/>
      <c r="BA387" s="5"/>
      <c r="BB387" s="5"/>
      <c r="BC387" s="5"/>
      <c r="BD387" s="5"/>
      <c r="BE387" s="5"/>
      <c r="BH387" s="5"/>
      <c r="BI387" s="5"/>
      <c r="BJ387" s="5"/>
      <c r="BK387" s="5"/>
    </row>
    <row r="388" spans="2:63" s="2" customFormat="1">
      <c r="B388" s="2" t="s">
        <v>51</v>
      </c>
      <c r="M388" s="1"/>
      <c r="O388" s="44"/>
      <c r="Q388" s="14">
        <f>AVERAGE(Q223:Q252)</f>
        <v>3.8333333333333335</v>
      </c>
      <c r="R388" s="44"/>
      <c r="S388" s="1"/>
      <c r="T388" s="1"/>
      <c r="U388" s="2">
        <f>SUM(U223:U252)</f>
        <v>16</v>
      </c>
      <c r="V388" s="2">
        <f>SUM(V223:V252)</f>
        <v>0</v>
      </c>
      <c r="W388" s="2">
        <f>SUM(W223:W252)</f>
        <v>7</v>
      </c>
      <c r="Z388" s="1"/>
      <c r="AA388" s="13"/>
      <c r="AB388" s="2">
        <f>SUM(AB223:AB253)</f>
        <v>0</v>
      </c>
      <c r="AC388" s="2">
        <f t="shared" ref="AC388:AK388" si="141">SUM(AC223:AC253)</f>
        <v>9</v>
      </c>
      <c r="AD388" s="2">
        <f t="shared" si="141"/>
        <v>3</v>
      </c>
      <c r="AE388" s="2">
        <f t="shared" si="141"/>
        <v>7</v>
      </c>
      <c r="AF388" s="2">
        <f t="shared" si="141"/>
        <v>4</v>
      </c>
      <c r="AG388" s="2">
        <f t="shared" si="141"/>
        <v>0</v>
      </c>
      <c r="AH388" s="2">
        <f t="shared" si="141"/>
        <v>0</v>
      </c>
      <c r="AI388" s="2">
        <f t="shared" si="141"/>
        <v>3</v>
      </c>
      <c r="AJ388" s="2">
        <f t="shared" si="141"/>
        <v>0</v>
      </c>
      <c r="AK388" s="2">
        <f t="shared" si="141"/>
        <v>0</v>
      </c>
      <c r="AL388" s="2">
        <f>SUM(AL223:AL253)</f>
        <v>0</v>
      </c>
      <c r="AM388" s="9">
        <f t="shared" si="127"/>
        <v>26</v>
      </c>
      <c r="AN388" s="44">
        <f t="shared" ref="AN388:AS388" si="142">SUM(AN223:AN253)</f>
        <v>11</v>
      </c>
      <c r="AO388" s="44">
        <f t="shared" si="142"/>
        <v>1</v>
      </c>
      <c r="AP388" s="44">
        <f t="shared" si="142"/>
        <v>8</v>
      </c>
      <c r="AQ388" s="44">
        <f t="shared" si="142"/>
        <v>5</v>
      </c>
      <c r="AR388" s="2">
        <f t="shared" si="142"/>
        <v>0</v>
      </c>
      <c r="AS388" s="44">
        <f t="shared" si="142"/>
        <v>3</v>
      </c>
      <c r="AT388" s="9">
        <f>SUM(AN387:AQ388)</f>
        <v>54</v>
      </c>
      <c r="AU388" s="4"/>
      <c r="AW388" s="5"/>
      <c r="AX388" s="5"/>
      <c r="AY388" s="5"/>
      <c r="AZ388" s="5"/>
      <c r="BA388" s="5"/>
      <c r="BB388" s="5"/>
      <c r="BC388" s="5"/>
      <c r="BD388" s="5"/>
      <c r="BE388" s="5"/>
      <c r="BH388" s="5"/>
      <c r="BI388" s="5"/>
      <c r="BJ388" s="5"/>
      <c r="BK388" s="5"/>
    </row>
    <row r="389" spans="2:63" s="2" customFormat="1">
      <c r="B389" s="2" t="s">
        <v>52</v>
      </c>
      <c r="M389" s="1"/>
      <c r="O389" s="44"/>
      <c r="Q389" s="14">
        <f>AVERAGE(Q253:Q283)</f>
        <v>5.5</v>
      </c>
      <c r="R389" s="44"/>
      <c r="S389" s="1"/>
      <c r="T389" s="1"/>
      <c r="U389" s="2">
        <f>SUM(U253:U283)</f>
        <v>7</v>
      </c>
      <c r="V389" s="2">
        <f>SUM(V253:V283)</f>
        <v>3</v>
      </c>
      <c r="W389" s="2">
        <f>SUM(W253:W283)</f>
        <v>2</v>
      </c>
      <c r="Z389" s="1"/>
      <c r="AA389" s="13"/>
      <c r="AB389" s="2">
        <f>SUM(AB254:AB283)</f>
        <v>0</v>
      </c>
      <c r="AC389" s="2">
        <f t="shared" ref="AC389:AL389" si="143">SUM(AC254:AC283)</f>
        <v>0</v>
      </c>
      <c r="AD389" s="2">
        <f t="shared" si="143"/>
        <v>2</v>
      </c>
      <c r="AE389" s="2">
        <f t="shared" si="143"/>
        <v>4</v>
      </c>
      <c r="AF389" s="2">
        <f t="shared" si="143"/>
        <v>4</v>
      </c>
      <c r="AG389" s="2">
        <f t="shared" si="143"/>
        <v>0</v>
      </c>
      <c r="AH389" s="2">
        <f t="shared" si="143"/>
        <v>0</v>
      </c>
      <c r="AI389" s="2">
        <f t="shared" si="143"/>
        <v>2</v>
      </c>
      <c r="AJ389" s="2">
        <f t="shared" si="143"/>
        <v>0</v>
      </c>
      <c r="AK389" s="2">
        <f t="shared" si="143"/>
        <v>0</v>
      </c>
      <c r="AL389" s="2">
        <f t="shared" si="143"/>
        <v>0</v>
      </c>
      <c r="AM389" s="9">
        <f t="shared" si="127"/>
        <v>12</v>
      </c>
      <c r="AN389" s="44">
        <f t="shared" ref="AN389:AS389" si="144">SUM(AN254:AN283)</f>
        <v>5</v>
      </c>
      <c r="AO389" s="44">
        <f t="shared" si="144"/>
        <v>2</v>
      </c>
      <c r="AP389" s="44">
        <f t="shared" si="144"/>
        <v>1</v>
      </c>
      <c r="AQ389" s="44">
        <f t="shared" si="144"/>
        <v>4</v>
      </c>
      <c r="AR389" s="2">
        <f t="shared" si="144"/>
        <v>0</v>
      </c>
      <c r="AS389" s="44">
        <f t="shared" si="144"/>
        <v>2</v>
      </c>
      <c r="AT389" s="9">
        <f t="shared" si="123"/>
        <v>12</v>
      </c>
      <c r="AU389" s="4"/>
      <c r="AW389" s="5"/>
      <c r="AX389" s="5"/>
      <c r="AY389" s="5"/>
      <c r="AZ389" s="5"/>
      <c r="BA389" s="5"/>
      <c r="BB389" s="5"/>
      <c r="BC389" s="5"/>
      <c r="BD389" s="5"/>
      <c r="BE389" s="5"/>
      <c r="BH389" s="5"/>
      <c r="BI389" s="5"/>
      <c r="BJ389" s="5"/>
      <c r="BK389" s="5"/>
    </row>
    <row r="390" spans="2:63" s="2" customFormat="1">
      <c r="B390" s="2" t="s">
        <v>53</v>
      </c>
      <c r="M390" s="1"/>
      <c r="O390" s="44"/>
      <c r="Q390" s="14">
        <f>AVERAGE(Q284:Q314)</f>
        <v>5.9090909090909092</v>
      </c>
      <c r="R390" s="44"/>
      <c r="S390" s="1"/>
      <c r="T390" s="1"/>
      <c r="U390" s="2">
        <f>SUM(U284:U314)</f>
        <v>12</v>
      </c>
      <c r="V390" s="2">
        <f>SUM(V284:V314)</f>
        <v>7</v>
      </c>
      <c r="W390" s="2">
        <f>SUM(W284:W314)</f>
        <v>2</v>
      </c>
      <c r="Z390" s="1"/>
      <c r="AA390" s="13"/>
      <c r="AB390" s="2">
        <f>SUM(AB284:AB314)</f>
        <v>9</v>
      </c>
      <c r="AC390" s="2">
        <f t="shared" ref="AC390:AL390" si="145">SUM(AC284:AC314)</f>
        <v>1</v>
      </c>
      <c r="AD390" s="2">
        <f t="shared" si="145"/>
        <v>3</v>
      </c>
      <c r="AE390" s="2">
        <f t="shared" si="145"/>
        <v>5</v>
      </c>
      <c r="AF390" s="2">
        <f t="shared" si="145"/>
        <v>8</v>
      </c>
      <c r="AG390" s="2">
        <f t="shared" si="145"/>
        <v>0</v>
      </c>
      <c r="AH390" s="2">
        <f t="shared" si="145"/>
        <v>2</v>
      </c>
      <c r="AI390" s="2">
        <f t="shared" si="145"/>
        <v>3</v>
      </c>
      <c r="AJ390" s="2">
        <f t="shared" si="145"/>
        <v>0</v>
      </c>
      <c r="AK390" s="2">
        <f t="shared" si="145"/>
        <v>0</v>
      </c>
      <c r="AL390" s="2">
        <f t="shared" si="145"/>
        <v>0</v>
      </c>
      <c r="AM390" s="9">
        <f t="shared" si="127"/>
        <v>22</v>
      </c>
      <c r="AN390" s="44">
        <f t="shared" ref="AN390:AS390" si="146">SUM(AN284:AN314)</f>
        <v>6</v>
      </c>
      <c r="AO390" s="44">
        <f t="shared" si="146"/>
        <v>2</v>
      </c>
      <c r="AP390" s="44">
        <f t="shared" si="146"/>
        <v>5</v>
      </c>
      <c r="AQ390" s="44">
        <f t="shared" si="146"/>
        <v>9</v>
      </c>
      <c r="AR390" s="2">
        <f t="shared" si="146"/>
        <v>0</v>
      </c>
      <c r="AS390" s="44">
        <f t="shared" si="146"/>
        <v>3</v>
      </c>
      <c r="AT390" s="9">
        <f t="shared" si="123"/>
        <v>22</v>
      </c>
      <c r="AU390" s="4"/>
      <c r="AW390" s="5"/>
      <c r="AX390" s="5"/>
      <c r="AY390" s="5"/>
      <c r="AZ390" s="5"/>
      <c r="BA390" s="5"/>
      <c r="BB390" s="5"/>
      <c r="BC390" s="5"/>
      <c r="BD390" s="5"/>
      <c r="BE390" s="5"/>
      <c r="BH390" s="5"/>
      <c r="BI390" s="5"/>
      <c r="BJ390" s="5"/>
      <c r="BK390" s="5"/>
    </row>
    <row r="391" spans="2:63" s="2" customFormat="1">
      <c r="B391" s="2" t="s">
        <v>54</v>
      </c>
      <c r="M391" s="1"/>
      <c r="O391" s="44"/>
      <c r="Q391" s="2" t="e">
        <f>AVERAGE(Q315:Q344)</f>
        <v>#DIV/0!</v>
      </c>
      <c r="R391" s="44"/>
      <c r="S391" s="1"/>
      <c r="T391" s="1"/>
      <c r="U391" s="2">
        <f>SUM(U315:U344)</f>
        <v>0</v>
      </c>
      <c r="V391" s="2">
        <f>SUM(V315:V344)</f>
        <v>0</v>
      </c>
      <c r="W391" s="2">
        <f>SUM(W315:W344)</f>
        <v>0</v>
      </c>
      <c r="Z391" s="1"/>
      <c r="AA391" s="13"/>
      <c r="AB391" s="2">
        <f>SUM(AB315:AB344)</f>
        <v>30</v>
      </c>
      <c r="AC391" s="2">
        <f t="shared" ref="AC391:AL391" si="147">SUM(AC315:AC344)</f>
        <v>0</v>
      </c>
      <c r="AD391" s="2">
        <f t="shared" si="147"/>
        <v>0</v>
      </c>
      <c r="AE391" s="2">
        <f t="shared" si="147"/>
        <v>0</v>
      </c>
      <c r="AF391" s="2">
        <f t="shared" si="147"/>
        <v>0</v>
      </c>
      <c r="AG391" s="2">
        <f t="shared" si="147"/>
        <v>0</v>
      </c>
      <c r="AH391" s="2">
        <f t="shared" si="147"/>
        <v>0</v>
      </c>
      <c r="AI391" s="2">
        <f t="shared" si="147"/>
        <v>0</v>
      </c>
      <c r="AJ391" s="2">
        <f t="shared" si="147"/>
        <v>0</v>
      </c>
      <c r="AK391" s="2">
        <f t="shared" si="147"/>
        <v>0</v>
      </c>
      <c r="AL391" s="2">
        <f t="shared" si="147"/>
        <v>0</v>
      </c>
      <c r="AM391" s="9">
        <f t="shared" si="127"/>
        <v>0</v>
      </c>
      <c r="AN391" s="44">
        <f t="shared" ref="AN391:AS391" si="148">SUM(AN315:AN344)</f>
        <v>0</v>
      </c>
      <c r="AO391" s="44">
        <f t="shared" si="148"/>
        <v>0</v>
      </c>
      <c r="AP391" s="44">
        <f t="shared" si="148"/>
        <v>0</v>
      </c>
      <c r="AQ391" s="44">
        <f t="shared" si="148"/>
        <v>0</v>
      </c>
      <c r="AR391" s="2">
        <f t="shared" si="148"/>
        <v>0</v>
      </c>
      <c r="AS391" s="44">
        <f t="shared" si="148"/>
        <v>0</v>
      </c>
      <c r="AT391" s="9">
        <f t="shared" si="123"/>
        <v>0</v>
      </c>
      <c r="AU391" s="4"/>
      <c r="AW391" s="5"/>
      <c r="AX391" s="5"/>
      <c r="AY391" s="5"/>
      <c r="AZ391" s="5"/>
      <c r="BA391" s="5"/>
      <c r="BB391" s="5"/>
      <c r="BC391" s="5"/>
      <c r="BD391" s="5"/>
      <c r="BE391" s="5"/>
      <c r="BH391" s="5"/>
      <c r="BI391" s="5"/>
      <c r="BJ391" s="5"/>
      <c r="BK391" s="5"/>
    </row>
    <row r="392" spans="2:63" s="2" customFormat="1">
      <c r="B392" s="2" t="s">
        <v>55</v>
      </c>
      <c r="M392" s="1"/>
      <c r="O392" s="44"/>
      <c r="Q392" s="2" t="e">
        <f>AVERAGE(Q345:Q375)</f>
        <v>#DIV/0!</v>
      </c>
      <c r="R392" s="44"/>
      <c r="S392" s="1"/>
      <c r="T392" s="1"/>
      <c r="U392" s="2">
        <f>SUM(U345:U375)</f>
        <v>0</v>
      </c>
      <c r="V392" s="2">
        <f>SUM(V345:V375)</f>
        <v>0</v>
      </c>
      <c r="W392" s="2">
        <f>SUM(W345:W375)</f>
        <v>0</v>
      </c>
      <c r="Z392" s="1"/>
      <c r="AA392" s="13"/>
      <c r="AB392" s="2">
        <f>SUM(AB345:AB375)</f>
        <v>31</v>
      </c>
      <c r="AC392" s="2">
        <f t="shared" ref="AC392:AL392" si="149">SUM(AC345:AC375)</f>
        <v>0</v>
      </c>
      <c r="AD392" s="2">
        <f t="shared" si="149"/>
        <v>0</v>
      </c>
      <c r="AE392" s="2">
        <f t="shared" si="149"/>
        <v>0</v>
      </c>
      <c r="AF392" s="2">
        <f t="shared" si="149"/>
        <v>0</v>
      </c>
      <c r="AG392" s="2">
        <f t="shared" si="149"/>
        <v>0</v>
      </c>
      <c r="AH392" s="2">
        <f t="shared" si="149"/>
        <v>0</v>
      </c>
      <c r="AI392" s="2">
        <f t="shared" si="149"/>
        <v>0</v>
      </c>
      <c r="AJ392" s="2">
        <f t="shared" si="149"/>
        <v>0</v>
      </c>
      <c r="AK392" s="2">
        <f t="shared" si="149"/>
        <v>0</v>
      </c>
      <c r="AL392" s="2">
        <f t="shared" si="149"/>
        <v>0</v>
      </c>
      <c r="AM392" s="9">
        <f t="shared" si="127"/>
        <v>0</v>
      </c>
      <c r="AN392" s="44">
        <f t="shared" ref="AN392:AS392" si="150">SUM(AN345:AN375)</f>
        <v>0</v>
      </c>
      <c r="AO392" s="44">
        <f t="shared" si="150"/>
        <v>0</v>
      </c>
      <c r="AP392" s="44">
        <f t="shared" si="150"/>
        <v>0</v>
      </c>
      <c r="AQ392" s="44">
        <f t="shared" si="150"/>
        <v>0</v>
      </c>
      <c r="AR392" s="2">
        <f t="shared" si="150"/>
        <v>0</v>
      </c>
      <c r="AS392" s="44">
        <f t="shared" si="150"/>
        <v>0</v>
      </c>
      <c r="AT392" s="9">
        <f>SUM(AN391:AQ392)</f>
        <v>0</v>
      </c>
      <c r="AU392" s="4"/>
      <c r="AW392" s="5"/>
      <c r="AX392" s="5"/>
      <c r="AY392" s="5"/>
      <c r="AZ392" s="5"/>
      <c r="BA392" s="5"/>
      <c r="BB392" s="5"/>
      <c r="BC392" s="5"/>
      <c r="BD392" s="5"/>
      <c r="BE392" s="5"/>
      <c r="BH392" s="5"/>
      <c r="BI392" s="5"/>
      <c r="BJ392" s="5"/>
      <c r="BK392" s="5"/>
    </row>
    <row r="393" spans="2:63" s="2" customFormat="1">
      <c r="M393" s="1"/>
      <c r="O393" s="44"/>
      <c r="R393" s="44"/>
      <c r="S393" s="1"/>
      <c r="T393" s="1"/>
      <c r="Z393" s="1"/>
      <c r="AA393" s="13"/>
      <c r="AN393" s="44"/>
      <c r="AO393" s="44"/>
      <c r="AP393" s="44"/>
      <c r="AQ393" s="44"/>
      <c r="AS393" s="44"/>
      <c r="AT393" s="9"/>
      <c r="AU393" s="4"/>
    </row>
    <row r="394" spans="2:63" s="2" customFormat="1">
      <c r="M394" s="1"/>
      <c r="O394" s="44"/>
      <c r="R394" s="44"/>
      <c r="S394" s="1"/>
      <c r="T394" s="1"/>
      <c r="Z394" s="1"/>
      <c r="AA394" s="13"/>
      <c r="AM394" s="44" t="s">
        <v>413</v>
      </c>
      <c r="AN394" s="44"/>
      <c r="AO394" s="44"/>
      <c r="AP394" s="44"/>
      <c r="AQ394" s="44"/>
      <c r="AR394" s="44"/>
      <c r="AS394" s="44"/>
      <c r="AU394" s="4"/>
      <c r="AW394" s="14"/>
      <c r="AX394" s="14"/>
      <c r="AY394" s="14"/>
      <c r="AZ394" s="14"/>
      <c r="BA394" s="14"/>
      <c r="BB394" s="14"/>
      <c r="BC394" s="14"/>
      <c r="BD394" s="14"/>
      <c r="BE394" s="14"/>
      <c r="BH394" s="14"/>
      <c r="BI394" s="14"/>
      <c r="BJ394" s="14"/>
      <c r="BK394" s="14"/>
    </row>
    <row r="395" spans="2:63" s="2" customFormat="1">
      <c r="M395" s="1"/>
      <c r="O395" s="44"/>
      <c r="R395" s="44"/>
      <c r="S395" s="1"/>
      <c r="T395" s="1"/>
      <c r="Z395" s="1"/>
      <c r="AA395" s="13"/>
      <c r="AM395" s="44"/>
      <c r="AN395" s="44" t="s">
        <v>39</v>
      </c>
      <c r="AO395" s="44" t="s">
        <v>40</v>
      </c>
      <c r="AP395" s="44" t="s">
        <v>41</v>
      </c>
      <c r="AQ395" s="44" t="s">
        <v>42</v>
      </c>
      <c r="AR395" s="44" t="s">
        <v>414</v>
      </c>
      <c r="AS395" s="44" t="s">
        <v>415</v>
      </c>
      <c r="AU395" s="4"/>
      <c r="AW395" s="14"/>
      <c r="AX395" s="14"/>
      <c r="AY395" s="14"/>
      <c r="AZ395" s="14"/>
      <c r="BA395" s="14"/>
      <c r="BB395" s="14"/>
      <c r="BC395" s="14"/>
      <c r="BD395" s="14"/>
      <c r="BE395" s="14"/>
      <c r="BH395" s="14"/>
      <c r="BI395" s="14"/>
      <c r="BJ395" s="14"/>
      <c r="BK395" s="14"/>
    </row>
    <row r="396" spans="2:63" s="2" customFormat="1">
      <c r="M396" s="1"/>
      <c r="O396" s="44"/>
      <c r="R396" s="44"/>
      <c r="S396" s="1"/>
      <c r="T396" s="1"/>
      <c r="Z396" s="1"/>
      <c r="AA396" s="13"/>
      <c r="AM396" s="44" t="s">
        <v>416</v>
      </c>
      <c r="AN396" s="44" t="e">
        <f>AN381/$AR396</f>
        <v>#DIV/0!</v>
      </c>
      <c r="AO396" s="44" t="e">
        <f>AO381/$AR396</f>
        <v>#DIV/0!</v>
      </c>
      <c r="AP396" s="44" t="e">
        <f>AP381/$AR396</f>
        <v>#DIV/0!</v>
      </c>
      <c r="AQ396" s="44" t="e">
        <f>AQ381/$AR396</f>
        <v>#DIV/0!</v>
      </c>
      <c r="AR396" s="44">
        <f t="shared" ref="AR396:AR407" si="151">SUM(AN381:AQ381)</f>
        <v>0</v>
      </c>
      <c r="AS396" s="44" t="e">
        <f>SUM(AI381:AK381)/AR396</f>
        <v>#DIV/0!</v>
      </c>
      <c r="AU396" s="4"/>
      <c r="AW396" s="14"/>
      <c r="AX396" s="14"/>
      <c r="AY396" s="14"/>
      <c r="AZ396" s="14"/>
      <c r="BA396" s="14"/>
      <c r="BB396" s="14"/>
      <c r="BC396" s="14"/>
      <c r="BD396" s="14"/>
      <c r="BE396" s="14"/>
      <c r="BH396" s="14"/>
      <c r="BI396" s="14"/>
      <c r="BJ396" s="14"/>
      <c r="BK396" s="14"/>
    </row>
    <row r="397" spans="2:63" s="2" customFormat="1">
      <c r="M397" s="1"/>
      <c r="O397" s="44"/>
      <c r="R397" s="44"/>
      <c r="S397" s="1"/>
      <c r="T397" s="1"/>
      <c r="Z397" s="1"/>
      <c r="AA397" s="13"/>
      <c r="AM397" s="44" t="s">
        <v>417</v>
      </c>
      <c r="AN397" s="44" t="e">
        <f t="shared" ref="AN397:AQ407" si="152">AN382/$AR397</f>
        <v>#DIV/0!</v>
      </c>
      <c r="AO397" s="44" t="e">
        <f t="shared" si="152"/>
        <v>#DIV/0!</v>
      </c>
      <c r="AP397" s="44" t="e">
        <f t="shared" si="152"/>
        <v>#DIV/0!</v>
      </c>
      <c r="AQ397" s="44" t="e">
        <f t="shared" si="152"/>
        <v>#DIV/0!</v>
      </c>
      <c r="AR397" s="44">
        <f t="shared" si="151"/>
        <v>0</v>
      </c>
      <c r="AS397" s="44" t="e">
        <f t="shared" ref="AS397:AS407" si="153">SUM(AI382:AK382)/AR397</f>
        <v>#DIV/0!</v>
      </c>
      <c r="AU397" s="4"/>
      <c r="AW397" s="14"/>
      <c r="AX397" s="14"/>
      <c r="AY397" s="14"/>
      <c r="AZ397" s="14"/>
      <c r="BA397" s="14"/>
      <c r="BB397" s="14"/>
      <c r="BC397" s="14"/>
      <c r="BD397" s="14"/>
      <c r="BE397" s="14"/>
      <c r="BH397" s="14"/>
      <c r="BI397" s="14"/>
      <c r="BJ397" s="14"/>
      <c r="BK397" s="14"/>
    </row>
    <row r="398" spans="2:63">
      <c r="AM398" s="44" t="s">
        <v>418</v>
      </c>
      <c r="AN398" s="44" t="e">
        <f t="shared" si="152"/>
        <v>#DIV/0!</v>
      </c>
      <c r="AO398" s="44" t="e">
        <f t="shared" si="152"/>
        <v>#DIV/0!</v>
      </c>
      <c r="AP398" s="44" t="e">
        <f t="shared" si="152"/>
        <v>#DIV/0!</v>
      </c>
      <c r="AQ398" s="44" t="e">
        <f t="shared" si="152"/>
        <v>#DIV/0!</v>
      </c>
      <c r="AR398" s="44">
        <f t="shared" si="151"/>
        <v>0</v>
      </c>
      <c r="AS398" s="44" t="e">
        <f t="shared" si="153"/>
        <v>#DIV/0!</v>
      </c>
    </row>
    <row r="399" spans="2:63">
      <c r="AM399" s="44" t="s">
        <v>419</v>
      </c>
      <c r="AN399" s="44" t="e">
        <f t="shared" si="152"/>
        <v>#DIV/0!</v>
      </c>
      <c r="AO399" s="44" t="e">
        <f t="shared" si="152"/>
        <v>#DIV/0!</v>
      </c>
      <c r="AP399" s="44" t="e">
        <f t="shared" si="152"/>
        <v>#DIV/0!</v>
      </c>
      <c r="AQ399" s="44" t="e">
        <f t="shared" si="152"/>
        <v>#DIV/0!</v>
      </c>
      <c r="AR399" s="44">
        <f t="shared" si="151"/>
        <v>0</v>
      </c>
      <c r="AS399" s="44" t="e">
        <f t="shared" si="153"/>
        <v>#DIV/0!</v>
      </c>
    </row>
    <row r="400" spans="2:63">
      <c r="AM400" s="44" t="s">
        <v>418</v>
      </c>
      <c r="AN400" s="44" t="e">
        <f t="shared" si="152"/>
        <v>#DIV/0!</v>
      </c>
      <c r="AO400" s="44" t="e">
        <f t="shared" si="152"/>
        <v>#DIV/0!</v>
      </c>
      <c r="AP400" s="44" t="e">
        <f t="shared" si="152"/>
        <v>#DIV/0!</v>
      </c>
      <c r="AQ400" s="44" t="e">
        <f t="shared" si="152"/>
        <v>#DIV/0!</v>
      </c>
      <c r="AR400" s="44">
        <f t="shared" si="151"/>
        <v>0</v>
      </c>
      <c r="AS400" s="44" t="e">
        <f t="shared" si="153"/>
        <v>#DIV/0!</v>
      </c>
    </row>
    <row r="401" spans="39:45">
      <c r="AM401" s="44" t="s">
        <v>416</v>
      </c>
      <c r="AN401" s="47">
        <f>AN386/$AR401</f>
        <v>0</v>
      </c>
      <c r="AO401" s="47">
        <f>AO386/$AR401</f>
        <v>0.16666666666666666</v>
      </c>
      <c r="AP401" s="47">
        <f>AP386/$AR401</f>
        <v>0.5</v>
      </c>
      <c r="AQ401" s="47">
        <f>AQ386/$AR401</f>
        <v>0.33333333333333331</v>
      </c>
      <c r="AR401" s="44">
        <f t="shared" si="151"/>
        <v>6</v>
      </c>
      <c r="AS401" s="47">
        <f>SUM(AI386:AK386)/AR401</f>
        <v>0</v>
      </c>
    </row>
    <row r="402" spans="39:45">
      <c r="AM402" s="44" t="s">
        <v>416</v>
      </c>
      <c r="AN402" s="47">
        <f t="shared" si="152"/>
        <v>0.27586206896551724</v>
      </c>
      <c r="AO402" s="47">
        <f t="shared" si="152"/>
        <v>0.34482758620689657</v>
      </c>
      <c r="AP402" s="47">
        <f t="shared" si="152"/>
        <v>0.37931034482758619</v>
      </c>
      <c r="AQ402" s="47">
        <f t="shared" si="152"/>
        <v>0</v>
      </c>
      <c r="AR402" s="44">
        <f t="shared" si="151"/>
        <v>29</v>
      </c>
      <c r="AS402" s="47">
        <f t="shared" si="153"/>
        <v>0</v>
      </c>
    </row>
    <row r="403" spans="39:45">
      <c r="AM403" s="44" t="s">
        <v>419</v>
      </c>
      <c r="AN403" s="47">
        <f t="shared" si="152"/>
        <v>0.44</v>
      </c>
      <c r="AO403" s="47">
        <f t="shared" si="152"/>
        <v>0.04</v>
      </c>
      <c r="AP403" s="47">
        <f t="shared" si="152"/>
        <v>0.32</v>
      </c>
      <c r="AQ403" s="47">
        <f t="shared" si="152"/>
        <v>0.2</v>
      </c>
      <c r="AR403" s="44">
        <f t="shared" si="151"/>
        <v>25</v>
      </c>
      <c r="AS403" s="47">
        <f t="shared" si="153"/>
        <v>0.12</v>
      </c>
    </row>
    <row r="404" spans="39:45">
      <c r="AM404" s="44" t="s">
        <v>41</v>
      </c>
      <c r="AN404" s="47">
        <f t="shared" si="152"/>
        <v>0.41666666666666669</v>
      </c>
      <c r="AO404" s="47">
        <f t="shared" si="152"/>
        <v>0.16666666666666666</v>
      </c>
      <c r="AP404" s="47">
        <f>AP389/$AR404</f>
        <v>8.3333333333333329E-2</v>
      </c>
      <c r="AQ404" s="47">
        <f t="shared" si="152"/>
        <v>0.33333333333333331</v>
      </c>
      <c r="AR404" s="44">
        <f t="shared" si="151"/>
        <v>12</v>
      </c>
      <c r="AS404" s="47">
        <f t="shared" si="153"/>
        <v>0.16666666666666666</v>
      </c>
    </row>
    <row r="405" spans="39:45">
      <c r="AM405" s="44" t="s">
        <v>420</v>
      </c>
      <c r="AN405" s="47">
        <f t="shared" si="152"/>
        <v>0.27272727272727271</v>
      </c>
      <c r="AO405" s="47">
        <f t="shared" si="152"/>
        <v>9.0909090909090912E-2</v>
      </c>
      <c r="AP405" s="47">
        <f t="shared" si="152"/>
        <v>0.22727272727272727</v>
      </c>
      <c r="AQ405" s="47">
        <f t="shared" si="152"/>
        <v>0.40909090909090912</v>
      </c>
      <c r="AR405" s="44">
        <f t="shared" si="151"/>
        <v>22</v>
      </c>
      <c r="AS405" s="47">
        <f t="shared" si="153"/>
        <v>0.13636363636363635</v>
      </c>
    </row>
    <row r="406" spans="39:45">
      <c r="AM406" s="44" t="s">
        <v>39</v>
      </c>
      <c r="AN406" s="44" t="e">
        <f t="shared" si="152"/>
        <v>#DIV/0!</v>
      </c>
      <c r="AO406" s="44" t="e">
        <f t="shared" si="152"/>
        <v>#DIV/0!</v>
      </c>
      <c r="AP406" s="44" t="e">
        <f t="shared" si="152"/>
        <v>#DIV/0!</v>
      </c>
      <c r="AQ406" s="44" t="e">
        <f t="shared" si="152"/>
        <v>#DIV/0!</v>
      </c>
      <c r="AR406" s="44">
        <f t="shared" si="151"/>
        <v>0</v>
      </c>
      <c r="AS406" s="44" t="e">
        <f t="shared" si="153"/>
        <v>#DIV/0!</v>
      </c>
    </row>
    <row r="407" spans="39:45">
      <c r="AM407" s="44" t="s">
        <v>421</v>
      </c>
      <c r="AN407" s="44" t="e">
        <f t="shared" si="152"/>
        <v>#DIV/0!</v>
      </c>
      <c r="AO407" s="44" t="e">
        <f t="shared" si="152"/>
        <v>#DIV/0!</v>
      </c>
      <c r="AP407" s="44" t="e">
        <f t="shared" si="152"/>
        <v>#DIV/0!</v>
      </c>
      <c r="AQ407" s="44" t="e">
        <f t="shared" si="152"/>
        <v>#DIV/0!</v>
      </c>
      <c r="AR407" s="44">
        <f t="shared" si="151"/>
        <v>0</v>
      </c>
      <c r="AS407" s="44" t="e">
        <f t="shared" si="15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workbookViewId="0">
      <selection activeCell="D24"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243</v>
      </c>
    </row>
    <row r="4" spans="1:13" ht="14">
      <c r="A4" s="29" t="s">
        <v>244</v>
      </c>
      <c r="F4" s="29" t="s">
        <v>245</v>
      </c>
      <c r="K4" s="30"/>
    </row>
    <row r="6" spans="1:13" s="31" customFormat="1" ht="14">
      <c r="A6" s="31" t="s">
        <v>246</v>
      </c>
      <c r="B6" s="31" t="s">
        <v>247</v>
      </c>
      <c r="C6" s="32" t="s">
        <v>248</v>
      </c>
      <c r="F6" s="31" t="s">
        <v>249</v>
      </c>
      <c r="G6" s="31" t="s">
        <v>250</v>
      </c>
      <c r="H6" s="31" t="s">
        <v>251</v>
      </c>
    </row>
    <row r="7" spans="1:13" ht="14">
      <c r="A7" t="s">
        <v>252</v>
      </c>
      <c r="B7" t="s">
        <v>253</v>
      </c>
      <c r="C7" s="28">
        <v>0</v>
      </c>
      <c r="F7" t="s">
        <v>39</v>
      </c>
      <c r="G7" t="s">
        <v>39</v>
      </c>
      <c r="H7" s="33">
        <v>0</v>
      </c>
      <c r="I7" s="33"/>
      <c r="K7" s="34" t="s">
        <v>39</v>
      </c>
      <c r="L7" s="35">
        <v>0</v>
      </c>
      <c r="M7">
        <v>5.625</v>
      </c>
    </row>
    <row r="8" spans="1:13" ht="14">
      <c r="A8" t="s">
        <v>252</v>
      </c>
      <c r="B8" t="s">
        <v>254</v>
      </c>
      <c r="C8" s="28">
        <v>0</v>
      </c>
      <c r="F8" t="s">
        <v>220</v>
      </c>
      <c r="G8" t="s">
        <v>39</v>
      </c>
      <c r="H8" s="33">
        <v>11.25</v>
      </c>
      <c r="I8" s="33"/>
      <c r="K8" s="34" t="s">
        <v>220</v>
      </c>
      <c r="L8" s="35">
        <v>11.25</v>
      </c>
      <c r="M8">
        <v>16.88</v>
      </c>
    </row>
    <row r="9" spans="1:13" ht="14">
      <c r="A9" t="s">
        <v>252</v>
      </c>
      <c r="B9" t="s">
        <v>255</v>
      </c>
      <c r="C9" s="28">
        <v>0</v>
      </c>
      <c r="F9" t="s">
        <v>213</v>
      </c>
      <c r="G9" t="s">
        <v>39</v>
      </c>
      <c r="H9" s="33">
        <v>22.5</v>
      </c>
      <c r="I9" s="33"/>
      <c r="K9" s="34" t="s">
        <v>213</v>
      </c>
      <c r="L9" s="35">
        <v>22.5</v>
      </c>
      <c r="M9">
        <v>28.135000000000002</v>
      </c>
    </row>
    <row r="10" spans="1:13" ht="14">
      <c r="A10" t="s">
        <v>252</v>
      </c>
      <c r="B10" t="s">
        <v>198</v>
      </c>
      <c r="C10" s="28">
        <v>0</v>
      </c>
      <c r="F10" t="s">
        <v>165</v>
      </c>
      <c r="G10" t="s">
        <v>39</v>
      </c>
      <c r="H10" s="33">
        <v>33.75</v>
      </c>
      <c r="I10" s="33"/>
      <c r="K10" s="34" t="s">
        <v>165</v>
      </c>
      <c r="L10" s="35">
        <v>33.75</v>
      </c>
      <c r="M10">
        <v>39.39</v>
      </c>
    </row>
    <row r="11" spans="1:13" ht="14">
      <c r="A11" t="s">
        <v>252</v>
      </c>
      <c r="B11" t="s">
        <v>256</v>
      </c>
      <c r="C11" s="28">
        <v>0</v>
      </c>
      <c r="F11" t="s">
        <v>161</v>
      </c>
      <c r="G11" t="s">
        <v>39</v>
      </c>
      <c r="H11" s="33">
        <v>45</v>
      </c>
      <c r="I11" s="33"/>
      <c r="K11" s="34" t="s">
        <v>161</v>
      </c>
      <c r="L11" s="35">
        <v>45</v>
      </c>
      <c r="M11">
        <v>50.645000000000003</v>
      </c>
    </row>
    <row r="12" spans="1:13" ht="14">
      <c r="A12" t="s">
        <v>252</v>
      </c>
      <c r="B12" t="s">
        <v>257</v>
      </c>
      <c r="C12" s="28">
        <v>0</v>
      </c>
      <c r="F12" t="s">
        <v>174</v>
      </c>
      <c r="G12" t="s">
        <v>40</v>
      </c>
      <c r="H12" s="33">
        <v>56.25</v>
      </c>
      <c r="I12" s="33"/>
      <c r="K12" s="34" t="s">
        <v>174</v>
      </c>
      <c r="L12" s="35">
        <v>56.25</v>
      </c>
      <c r="M12">
        <v>61.9</v>
      </c>
    </row>
    <row r="13" spans="1:13" ht="14">
      <c r="A13" t="s">
        <v>252</v>
      </c>
      <c r="B13" t="s">
        <v>258</v>
      </c>
      <c r="C13" s="28">
        <v>1</v>
      </c>
      <c r="F13" t="s">
        <v>154</v>
      </c>
      <c r="G13" t="s">
        <v>40</v>
      </c>
      <c r="H13" s="33">
        <v>67.5</v>
      </c>
      <c r="I13" s="33"/>
      <c r="K13" s="34" t="s">
        <v>154</v>
      </c>
      <c r="L13" s="35">
        <v>67.5</v>
      </c>
      <c r="M13">
        <v>73.155000000000001</v>
      </c>
    </row>
    <row r="14" spans="1:13" ht="14">
      <c r="A14" t="s">
        <v>252</v>
      </c>
      <c r="B14" t="s">
        <v>259</v>
      </c>
      <c r="C14" s="28">
        <v>1</v>
      </c>
      <c r="F14" t="s">
        <v>169</v>
      </c>
      <c r="G14" t="s">
        <v>40</v>
      </c>
      <c r="H14" s="33">
        <v>78.75</v>
      </c>
      <c r="I14" s="33"/>
      <c r="K14" s="34" t="s">
        <v>169</v>
      </c>
      <c r="L14" s="35">
        <v>78.75</v>
      </c>
      <c r="M14">
        <v>84.41</v>
      </c>
    </row>
    <row r="15" spans="1:13" ht="14">
      <c r="A15" t="s">
        <v>252</v>
      </c>
      <c r="B15" t="s">
        <v>260</v>
      </c>
      <c r="C15" s="28">
        <v>1</v>
      </c>
      <c r="F15" t="s">
        <v>40</v>
      </c>
      <c r="G15" t="s">
        <v>40</v>
      </c>
      <c r="H15" s="33">
        <v>90</v>
      </c>
      <c r="I15" s="33"/>
      <c r="K15" s="34" t="s">
        <v>40</v>
      </c>
      <c r="L15" s="35">
        <v>90</v>
      </c>
      <c r="M15">
        <v>95.665000000000006</v>
      </c>
    </row>
    <row r="16" spans="1:13" ht="14">
      <c r="A16" t="s">
        <v>261</v>
      </c>
      <c r="B16" t="s">
        <v>262</v>
      </c>
      <c r="C16" s="28">
        <v>1</v>
      </c>
      <c r="F16" t="s">
        <v>182</v>
      </c>
      <c r="G16" t="s">
        <v>40</v>
      </c>
      <c r="H16" s="33">
        <v>101.25</v>
      </c>
      <c r="I16" s="33"/>
      <c r="K16" s="34" t="s">
        <v>182</v>
      </c>
      <c r="L16" s="35">
        <v>101.25</v>
      </c>
      <c r="M16">
        <v>106.92</v>
      </c>
    </row>
    <row r="17" spans="1:13" ht="14">
      <c r="A17" t="s">
        <v>261</v>
      </c>
      <c r="B17" t="s">
        <v>263</v>
      </c>
      <c r="C17" s="28">
        <v>1</v>
      </c>
      <c r="F17" t="s">
        <v>152</v>
      </c>
      <c r="G17" t="s">
        <v>40</v>
      </c>
      <c r="H17" s="33">
        <v>112.5</v>
      </c>
      <c r="I17" s="33"/>
      <c r="K17" s="34" t="s">
        <v>152</v>
      </c>
      <c r="L17" s="35">
        <v>112.5</v>
      </c>
      <c r="M17">
        <v>118.175</v>
      </c>
    </row>
    <row r="18" spans="1:13" ht="14">
      <c r="A18" t="s">
        <v>252</v>
      </c>
      <c r="B18" t="s">
        <v>264</v>
      </c>
      <c r="C18" s="28">
        <v>1</v>
      </c>
      <c r="F18" t="s">
        <v>211</v>
      </c>
      <c r="G18" t="s">
        <v>40</v>
      </c>
      <c r="H18" s="33">
        <v>123.75</v>
      </c>
      <c r="I18" s="33"/>
      <c r="K18" s="34" t="s">
        <v>211</v>
      </c>
      <c r="L18" s="35">
        <v>123.75</v>
      </c>
      <c r="M18">
        <v>129.43</v>
      </c>
    </row>
    <row r="19" spans="1:13" ht="14">
      <c r="A19" t="s">
        <v>252</v>
      </c>
      <c r="B19" t="s">
        <v>149</v>
      </c>
      <c r="C19" s="28">
        <v>1</v>
      </c>
      <c r="F19" t="s">
        <v>145</v>
      </c>
      <c r="G19" t="s">
        <v>40</v>
      </c>
      <c r="H19" s="33">
        <v>135</v>
      </c>
      <c r="I19" s="33"/>
      <c r="K19" s="34" t="s">
        <v>145</v>
      </c>
      <c r="L19" s="35">
        <v>135</v>
      </c>
      <c r="M19">
        <v>140.685</v>
      </c>
    </row>
    <row r="20" spans="1:13" ht="14">
      <c r="A20" t="s">
        <v>252</v>
      </c>
      <c r="B20" t="s">
        <v>265</v>
      </c>
      <c r="C20" s="28">
        <v>1</v>
      </c>
      <c r="F20" t="s">
        <v>177</v>
      </c>
      <c r="G20" t="s">
        <v>41</v>
      </c>
      <c r="H20" s="33">
        <v>146.25</v>
      </c>
      <c r="I20" s="33"/>
      <c r="K20" s="34" t="s">
        <v>177</v>
      </c>
      <c r="L20" s="35">
        <v>146.25</v>
      </c>
      <c r="M20">
        <v>151.94</v>
      </c>
    </row>
    <row r="21" spans="1:13" ht="14">
      <c r="A21" t="s">
        <v>261</v>
      </c>
      <c r="B21" t="s">
        <v>150</v>
      </c>
      <c r="C21" s="28">
        <v>1</v>
      </c>
      <c r="F21" t="s">
        <v>193</v>
      </c>
      <c r="G21" t="s">
        <v>41</v>
      </c>
      <c r="H21" s="33">
        <v>157.5</v>
      </c>
      <c r="I21" s="33"/>
      <c r="K21" s="34" t="s">
        <v>193</v>
      </c>
      <c r="L21" s="35">
        <v>157.5</v>
      </c>
      <c r="M21">
        <v>163.19499999999999</v>
      </c>
    </row>
    <row r="22" spans="1:13" ht="14">
      <c r="A22" t="s">
        <v>261</v>
      </c>
      <c r="B22" t="s">
        <v>266</v>
      </c>
      <c r="C22" s="28">
        <v>1</v>
      </c>
      <c r="F22" t="s">
        <v>175</v>
      </c>
      <c r="G22" t="s">
        <v>41</v>
      </c>
      <c r="H22" s="33">
        <v>168.75</v>
      </c>
      <c r="I22" s="33"/>
      <c r="K22" s="34" t="s">
        <v>175</v>
      </c>
      <c r="L22" s="35">
        <v>168.75</v>
      </c>
      <c r="M22">
        <v>174.45</v>
      </c>
    </row>
    <row r="23" spans="1:13" ht="14">
      <c r="A23" t="s">
        <v>252</v>
      </c>
      <c r="B23" t="s">
        <v>267</v>
      </c>
      <c r="C23" s="28">
        <v>2</v>
      </c>
      <c r="F23" t="s">
        <v>41</v>
      </c>
      <c r="G23" t="s">
        <v>41</v>
      </c>
      <c r="H23" s="33">
        <v>180</v>
      </c>
      <c r="I23" s="33"/>
      <c r="K23" s="34" t="s">
        <v>41</v>
      </c>
      <c r="L23" s="35">
        <v>180</v>
      </c>
      <c r="M23">
        <v>185.70500000000001</v>
      </c>
    </row>
    <row r="24" spans="1:13" ht="14">
      <c r="A24" t="s">
        <v>252</v>
      </c>
      <c r="B24" t="s">
        <v>268</v>
      </c>
      <c r="C24" s="28">
        <v>2</v>
      </c>
      <c r="F24" t="s">
        <v>269</v>
      </c>
      <c r="G24" t="s">
        <v>41</v>
      </c>
      <c r="H24" s="33">
        <v>191.25</v>
      </c>
      <c r="I24" s="33"/>
      <c r="K24" s="34" t="s">
        <v>269</v>
      </c>
      <c r="L24" s="35">
        <v>191.25</v>
      </c>
      <c r="M24">
        <v>196.96</v>
      </c>
    </row>
    <row r="25" spans="1:13" ht="14">
      <c r="A25" t="s">
        <v>252</v>
      </c>
      <c r="B25" t="s">
        <v>159</v>
      </c>
      <c r="C25" s="28">
        <v>2</v>
      </c>
      <c r="F25" t="s">
        <v>153</v>
      </c>
      <c r="G25" t="s">
        <v>41</v>
      </c>
      <c r="H25" s="33">
        <v>202.5</v>
      </c>
      <c r="I25" s="33"/>
      <c r="K25" s="34" t="s">
        <v>153</v>
      </c>
      <c r="L25" s="35">
        <v>202.5</v>
      </c>
      <c r="M25">
        <v>208.215</v>
      </c>
    </row>
    <row r="26" spans="1:13" ht="14">
      <c r="A26" t="s">
        <v>252</v>
      </c>
      <c r="B26" t="s">
        <v>270</v>
      </c>
      <c r="C26" s="28">
        <v>2</v>
      </c>
      <c r="F26" t="s">
        <v>271</v>
      </c>
      <c r="G26" t="s">
        <v>41</v>
      </c>
      <c r="H26" s="33">
        <v>213.75</v>
      </c>
      <c r="I26" s="33"/>
      <c r="K26" s="34" t="s">
        <v>271</v>
      </c>
      <c r="L26" s="35">
        <v>213.75</v>
      </c>
      <c r="M26">
        <v>219.47</v>
      </c>
    </row>
    <row r="27" spans="1:13" ht="14">
      <c r="A27" t="s">
        <v>252</v>
      </c>
      <c r="B27" t="s">
        <v>272</v>
      </c>
      <c r="C27" s="28">
        <v>2</v>
      </c>
      <c r="F27" t="s">
        <v>217</v>
      </c>
      <c r="G27" t="s">
        <v>41</v>
      </c>
      <c r="H27" s="33">
        <v>225</v>
      </c>
      <c r="I27" s="33"/>
      <c r="K27" s="34" t="s">
        <v>217</v>
      </c>
      <c r="L27" s="35">
        <v>225</v>
      </c>
      <c r="M27">
        <v>230.72499999999999</v>
      </c>
    </row>
    <row r="28" spans="1:13" ht="14">
      <c r="A28" t="s">
        <v>252</v>
      </c>
      <c r="B28" t="s">
        <v>273</v>
      </c>
      <c r="C28" s="28">
        <v>2</v>
      </c>
      <c r="F28" t="s">
        <v>274</v>
      </c>
      <c r="G28" t="s">
        <v>42</v>
      </c>
      <c r="H28" s="33">
        <v>236.25</v>
      </c>
      <c r="I28" s="33"/>
      <c r="K28" s="34" t="s">
        <v>274</v>
      </c>
      <c r="L28" s="35">
        <v>236.25</v>
      </c>
      <c r="M28">
        <v>241.98</v>
      </c>
    </row>
    <row r="29" spans="1:13" ht="14">
      <c r="A29" t="s">
        <v>252</v>
      </c>
      <c r="B29" t="s">
        <v>275</v>
      </c>
      <c r="C29" s="28">
        <v>2</v>
      </c>
      <c r="F29" t="s">
        <v>144</v>
      </c>
      <c r="G29" t="s">
        <v>42</v>
      </c>
      <c r="H29" s="33">
        <v>247.5</v>
      </c>
      <c r="I29" s="33"/>
      <c r="K29" s="34" t="s">
        <v>144</v>
      </c>
      <c r="L29" s="35">
        <v>247.5</v>
      </c>
      <c r="M29">
        <v>253.23500000000001</v>
      </c>
    </row>
    <row r="30" spans="1:13" ht="14">
      <c r="A30" t="s">
        <v>252</v>
      </c>
      <c r="B30" t="s">
        <v>204</v>
      </c>
      <c r="C30" s="28">
        <v>2</v>
      </c>
      <c r="F30" t="s">
        <v>210</v>
      </c>
      <c r="G30" t="s">
        <v>42</v>
      </c>
      <c r="H30" s="33">
        <v>258.75</v>
      </c>
      <c r="I30" s="33"/>
      <c r="K30" s="34" t="s">
        <v>210</v>
      </c>
      <c r="L30" s="35">
        <v>258.75</v>
      </c>
      <c r="M30">
        <v>264.49</v>
      </c>
    </row>
    <row r="31" spans="1:13" ht="14">
      <c r="A31" t="s">
        <v>252</v>
      </c>
      <c r="B31" t="s">
        <v>276</v>
      </c>
      <c r="C31" s="28">
        <v>2</v>
      </c>
      <c r="F31" t="s">
        <v>42</v>
      </c>
      <c r="G31" t="s">
        <v>42</v>
      </c>
      <c r="H31" s="33">
        <v>270</v>
      </c>
      <c r="I31" s="33"/>
      <c r="K31" s="34" t="s">
        <v>42</v>
      </c>
      <c r="L31" s="35">
        <v>270</v>
      </c>
      <c r="M31">
        <v>275.745</v>
      </c>
    </row>
    <row r="32" spans="1:13" ht="14">
      <c r="A32" t="s">
        <v>252</v>
      </c>
      <c r="B32" t="s">
        <v>277</v>
      </c>
      <c r="C32" s="28">
        <v>2</v>
      </c>
      <c r="F32" t="s">
        <v>205</v>
      </c>
      <c r="G32" t="s">
        <v>42</v>
      </c>
      <c r="H32" s="33">
        <v>281.25</v>
      </c>
      <c r="I32" s="33"/>
      <c r="K32" s="34" t="s">
        <v>205</v>
      </c>
      <c r="L32" s="35">
        <v>281.25</v>
      </c>
      <c r="M32">
        <v>287</v>
      </c>
    </row>
    <row r="33" spans="1:13" ht="14">
      <c r="A33" t="s">
        <v>252</v>
      </c>
      <c r="B33" t="s">
        <v>278</v>
      </c>
      <c r="C33" s="28">
        <v>3</v>
      </c>
      <c r="F33" t="s">
        <v>164</v>
      </c>
      <c r="G33" t="s">
        <v>42</v>
      </c>
      <c r="H33" s="33">
        <v>292.5</v>
      </c>
      <c r="I33" s="33"/>
      <c r="K33" s="34" t="s">
        <v>164</v>
      </c>
      <c r="L33" s="35">
        <v>292.5</v>
      </c>
      <c r="M33">
        <v>298.255</v>
      </c>
    </row>
    <row r="34" spans="1:13" ht="14">
      <c r="A34" t="s">
        <v>252</v>
      </c>
      <c r="B34" t="s">
        <v>279</v>
      </c>
      <c r="C34" s="28">
        <v>3</v>
      </c>
      <c r="F34" t="s">
        <v>280</v>
      </c>
      <c r="G34" t="s">
        <v>42</v>
      </c>
      <c r="H34" s="33">
        <v>303.75</v>
      </c>
      <c r="I34" s="33"/>
      <c r="K34" s="34" t="s">
        <v>280</v>
      </c>
      <c r="L34" s="35">
        <v>303.75</v>
      </c>
      <c r="M34">
        <v>309.51</v>
      </c>
    </row>
    <row r="35" spans="1:13" ht="14">
      <c r="A35" t="s">
        <v>252</v>
      </c>
      <c r="B35" t="s">
        <v>281</v>
      </c>
      <c r="C35" s="28">
        <v>3</v>
      </c>
      <c r="F35" t="s">
        <v>162</v>
      </c>
      <c r="G35" t="s">
        <v>42</v>
      </c>
      <c r="H35" s="33">
        <v>315</v>
      </c>
      <c r="I35" s="33"/>
      <c r="K35" s="34" t="s">
        <v>162</v>
      </c>
      <c r="L35" s="35">
        <v>315</v>
      </c>
      <c r="M35">
        <v>320.76499999999999</v>
      </c>
    </row>
    <row r="36" spans="1:13" ht="14">
      <c r="A36" t="s">
        <v>252</v>
      </c>
      <c r="B36" t="s">
        <v>282</v>
      </c>
      <c r="C36" s="28">
        <v>3</v>
      </c>
      <c r="F36" t="s">
        <v>185</v>
      </c>
      <c r="G36" t="s">
        <v>39</v>
      </c>
      <c r="H36" s="33">
        <v>326.25</v>
      </c>
      <c r="I36" s="33"/>
      <c r="K36" s="34" t="s">
        <v>185</v>
      </c>
      <c r="L36" s="35">
        <v>326.25</v>
      </c>
      <c r="M36">
        <v>332.02</v>
      </c>
    </row>
    <row r="37" spans="1:13" ht="14">
      <c r="A37" t="s">
        <v>252</v>
      </c>
      <c r="B37" t="s">
        <v>283</v>
      </c>
      <c r="C37" s="28">
        <v>3</v>
      </c>
      <c r="F37" t="s">
        <v>148</v>
      </c>
      <c r="G37" t="s">
        <v>39</v>
      </c>
      <c r="H37" s="33">
        <v>337.5</v>
      </c>
      <c r="I37" s="33"/>
      <c r="K37" s="34" t="s">
        <v>148</v>
      </c>
      <c r="L37" s="35">
        <v>337.5</v>
      </c>
      <c r="M37">
        <v>343.27499999999998</v>
      </c>
    </row>
    <row r="38" spans="1:13" ht="14">
      <c r="A38" t="s">
        <v>252</v>
      </c>
      <c r="B38" t="s">
        <v>284</v>
      </c>
      <c r="C38" s="28">
        <v>3</v>
      </c>
      <c r="F38" t="s">
        <v>216</v>
      </c>
      <c r="G38" t="s">
        <v>39</v>
      </c>
      <c r="H38" s="33">
        <v>348.75</v>
      </c>
      <c r="I38" s="33"/>
      <c r="K38" s="34" t="s">
        <v>216</v>
      </c>
      <c r="L38" s="35">
        <v>348.75</v>
      </c>
      <c r="M38">
        <v>354.53</v>
      </c>
    </row>
    <row r="39" spans="1:13" ht="14">
      <c r="A39" t="s">
        <v>261</v>
      </c>
      <c r="B39" t="s">
        <v>285</v>
      </c>
      <c r="C39" s="28">
        <v>3</v>
      </c>
      <c r="F39" t="s">
        <v>286</v>
      </c>
      <c r="G39">
        <v>0</v>
      </c>
      <c r="H39" s="33">
        <v>999</v>
      </c>
      <c r="I39" s="33"/>
      <c r="K39" s="34" t="s">
        <v>39</v>
      </c>
      <c r="L39" s="35">
        <v>360</v>
      </c>
      <c r="M39">
        <v>365.78500000000003</v>
      </c>
    </row>
    <row r="40" spans="1:13" ht="14">
      <c r="A40" t="s">
        <v>261</v>
      </c>
      <c r="B40" t="s">
        <v>287</v>
      </c>
      <c r="C40" s="28">
        <v>3</v>
      </c>
      <c r="F40" t="s">
        <v>288</v>
      </c>
      <c r="G40">
        <v>0</v>
      </c>
      <c r="H40" s="33">
        <v>9999</v>
      </c>
      <c r="I40" s="33"/>
      <c r="K40" s="34" t="s">
        <v>220</v>
      </c>
      <c r="L40" s="35">
        <v>371.25</v>
      </c>
      <c r="M40">
        <v>377.04</v>
      </c>
    </row>
    <row r="41" spans="1:13" ht="14">
      <c r="A41" t="s">
        <v>261</v>
      </c>
      <c r="B41" t="s">
        <v>289</v>
      </c>
      <c r="C41" s="28">
        <v>3</v>
      </c>
      <c r="K41" s="34" t="s">
        <v>213</v>
      </c>
      <c r="L41" s="35">
        <v>382.5</v>
      </c>
      <c r="M41">
        <v>388.29500000000002</v>
      </c>
    </row>
    <row r="42" spans="1:13" ht="14">
      <c r="A42" t="s">
        <v>261</v>
      </c>
      <c r="B42" t="s">
        <v>290</v>
      </c>
      <c r="C42" s="28">
        <v>3</v>
      </c>
      <c r="K42" s="34" t="s">
        <v>165</v>
      </c>
      <c r="L42" s="35">
        <v>393.75</v>
      </c>
      <c r="M42">
        <v>399.55</v>
      </c>
    </row>
    <row r="43" spans="1:13" ht="14">
      <c r="A43" t="s">
        <v>261</v>
      </c>
      <c r="B43" t="s">
        <v>291</v>
      </c>
      <c r="C43" s="28">
        <v>3</v>
      </c>
      <c r="K43" s="34" t="s">
        <v>161</v>
      </c>
      <c r="L43" s="35">
        <v>405</v>
      </c>
      <c r="M43">
        <v>410.80500000000001</v>
      </c>
    </row>
    <row r="44" spans="1:13" ht="14">
      <c r="A44" t="s">
        <v>252</v>
      </c>
      <c r="B44" t="s">
        <v>292</v>
      </c>
      <c r="C44" s="28">
        <v>3</v>
      </c>
      <c r="K44" s="34" t="s">
        <v>174</v>
      </c>
      <c r="L44" s="35">
        <v>416.25</v>
      </c>
      <c r="M44">
        <v>422.06</v>
      </c>
    </row>
    <row r="45" spans="1:13">
      <c r="A45" t="s">
        <v>252</v>
      </c>
      <c r="B45" t="s">
        <v>293</v>
      </c>
      <c r="C45" s="28">
        <v>3</v>
      </c>
    </row>
    <row r="46" spans="1:13">
      <c r="A46" t="s">
        <v>252</v>
      </c>
      <c r="B46" t="s">
        <v>294</v>
      </c>
      <c r="C46" s="28">
        <v>3</v>
      </c>
    </row>
    <row r="47" spans="1:13">
      <c r="A47" t="s">
        <v>252</v>
      </c>
      <c r="B47" t="s">
        <v>295</v>
      </c>
      <c r="C47" s="28">
        <v>3</v>
      </c>
    </row>
    <row r="48" spans="1:13">
      <c r="A48" t="s">
        <v>252</v>
      </c>
      <c r="B48" t="s">
        <v>296</v>
      </c>
      <c r="C48" s="28">
        <v>3</v>
      </c>
    </row>
    <row r="49" spans="1:3">
      <c r="A49" t="s">
        <v>252</v>
      </c>
      <c r="B49" t="s">
        <v>297</v>
      </c>
      <c r="C49" s="28">
        <v>3</v>
      </c>
    </row>
    <row r="50" spans="1:3">
      <c r="A50" t="s">
        <v>261</v>
      </c>
      <c r="B50" t="s">
        <v>298</v>
      </c>
      <c r="C50" s="28">
        <v>3</v>
      </c>
    </row>
    <row r="51" spans="1:3">
      <c r="A51" t="s">
        <v>261</v>
      </c>
      <c r="B51" t="s">
        <v>299</v>
      </c>
      <c r="C51" s="28">
        <v>3</v>
      </c>
    </row>
    <row r="52" spans="1:3">
      <c r="A52" t="s">
        <v>261</v>
      </c>
      <c r="B52" t="s">
        <v>300</v>
      </c>
      <c r="C52" s="28">
        <v>3</v>
      </c>
    </row>
    <row r="53" spans="1:3">
      <c r="A53" t="s">
        <v>261</v>
      </c>
      <c r="B53" t="s">
        <v>301</v>
      </c>
      <c r="C53" s="28">
        <v>3</v>
      </c>
    </row>
    <row r="54" spans="1:3">
      <c r="A54" t="s">
        <v>261</v>
      </c>
      <c r="B54" t="s">
        <v>302</v>
      </c>
      <c r="C54" s="28">
        <v>3</v>
      </c>
    </row>
    <row r="55" spans="1:3">
      <c r="A55" t="s">
        <v>252</v>
      </c>
      <c r="B55" t="s">
        <v>303</v>
      </c>
      <c r="C55" s="28">
        <v>4</v>
      </c>
    </row>
    <row r="56" spans="1:3">
      <c r="A56" t="s">
        <v>252</v>
      </c>
      <c r="B56" t="s">
        <v>304</v>
      </c>
      <c r="C56" s="28">
        <v>4</v>
      </c>
    </row>
    <row r="57" spans="1:3">
      <c r="A57" t="s">
        <v>252</v>
      </c>
      <c r="B57" t="s">
        <v>157</v>
      </c>
      <c r="C57" s="28">
        <v>4</v>
      </c>
    </row>
    <row r="58" spans="1:3">
      <c r="A58" t="s">
        <v>252</v>
      </c>
      <c r="B58" t="s">
        <v>305</v>
      </c>
      <c r="C58" s="28">
        <v>4</v>
      </c>
    </row>
    <row r="59" spans="1:3">
      <c r="A59" t="s">
        <v>252</v>
      </c>
      <c r="B59" t="s">
        <v>306</v>
      </c>
      <c r="C59" s="28">
        <v>4</v>
      </c>
    </row>
    <row r="60" spans="1:3">
      <c r="A60" t="s">
        <v>261</v>
      </c>
      <c r="B60" t="s">
        <v>307</v>
      </c>
      <c r="C60" s="28">
        <v>4</v>
      </c>
    </row>
    <row r="61" spans="1:3">
      <c r="A61" t="s">
        <v>308</v>
      </c>
      <c r="B61" t="s">
        <v>309</v>
      </c>
      <c r="C61" s="28">
        <v>4</v>
      </c>
    </row>
    <row r="62" spans="1:3">
      <c r="A62" t="s">
        <v>252</v>
      </c>
      <c r="B62" t="s">
        <v>310</v>
      </c>
      <c r="C62" s="28">
        <v>4</v>
      </c>
    </row>
    <row r="63" spans="1:3">
      <c r="A63" t="s">
        <v>261</v>
      </c>
      <c r="B63" t="s">
        <v>311</v>
      </c>
      <c r="C63" s="28">
        <v>4</v>
      </c>
    </row>
    <row r="64" spans="1:3">
      <c r="A64" t="s">
        <v>252</v>
      </c>
      <c r="B64" t="s">
        <v>312</v>
      </c>
      <c r="C64" s="28">
        <v>4</v>
      </c>
    </row>
    <row r="65" spans="1:3">
      <c r="A65" t="s">
        <v>252</v>
      </c>
      <c r="B65" t="s">
        <v>313</v>
      </c>
      <c r="C65" s="28">
        <v>4</v>
      </c>
    </row>
    <row r="66" spans="1:3">
      <c r="A66" t="s">
        <v>252</v>
      </c>
      <c r="B66" t="s">
        <v>314</v>
      </c>
      <c r="C66" s="28">
        <v>4</v>
      </c>
    </row>
    <row r="67" spans="1:3">
      <c r="A67" t="s">
        <v>252</v>
      </c>
      <c r="B67" t="s">
        <v>315</v>
      </c>
      <c r="C67" s="28">
        <v>4</v>
      </c>
    </row>
    <row r="68" spans="1:3">
      <c r="A68" t="s">
        <v>252</v>
      </c>
      <c r="B68" t="s">
        <v>316</v>
      </c>
      <c r="C68" s="28">
        <v>4</v>
      </c>
    </row>
    <row r="69" spans="1:3">
      <c r="A69" t="s">
        <v>261</v>
      </c>
      <c r="B69" t="s">
        <v>317</v>
      </c>
      <c r="C69" s="28">
        <v>4</v>
      </c>
    </row>
    <row r="70" spans="1:3">
      <c r="A70" t="s">
        <v>308</v>
      </c>
      <c r="B70" t="s">
        <v>318</v>
      </c>
      <c r="C70" s="28">
        <v>4</v>
      </c>
    </row>
    <row r="71" spans="1:3">
      <c r="A71" t="s">
        <v>252</v>
      </c>
      <c r="B71" t="s">
        <v>130</v>
      </c>
      <c r="C71" s="28">
        <v>4</v>
      </c>
    </row>
    <row r="72" spans="1:3">
      <c r="A72" t="s">
        <v>261</v>
      </c>
      <c r="B72" t="s">
        <v>319</v>
      </c>
      <c r="C72" s="28">
        <v>4</v>
      </c>
    </row>
    <row r="73" spans="1:3">
      <c r="A73" t="s">
        <v>252</v>
      </c>
      <c r="B73" t="s">
        <v>320</v>
      </c>
      <c r="C73" s="28">
        <v>5</v>
      </c>
    </row>
    <row r="74" spans="1:3">
      <c r="A74" t="s">
        <v>252</v>
      </c>
      <c r="B74" t="s">
        <v>223</v>
      </c>
      <c r="C74" s="28">
        <v>5</v>
      </c>
    </row>
    <row r="75" spans="1:3">
      <c r="A75" t="s">
        <v>252</v>
      </c>
      <c r="B75" t="s">
        <v>321</v>
      </c>
      <c r="C75" s="28">
        <v>5</v>
      </c>
    </row>
    <row r="76" spans="1:3">
      <c r="A76" t="s">
        <v>252</v>
      </c>
      <c r="B76" t="s">
        <v>322</v>
      </c>
      <c r="C76" s="28">
        <v>5</v>
      </c>
    </row>
    <row r="77" spans="1:3">
      <c r="A77" t="s">
        <v>252</v>
      </c>
      <c r="B77" t="s">
        <v>132</v>
      </c>
      <c r="C77" s="28">
        <v>5</v>
      </c>
    </row>
    <row r="78" spans="1:3">
      <c r="A78" t="s">
        <v>252</v>
      </c>
      <c r="B78" t="s">
        <v>323</v>
      </c>
      <c r="C78" s="28">
        <v>5</v>
      </c>
    </row>
    <row r="79" spans="1:3">
      <c r="A79" t="s">
        <v>252</v>
      </c>
      <c r="B79" t="s">
        <v>324</v>
      </c>
      <c r="C79" s="28">
        <v>5</v>
      </c>
    </row>
    <row r="80" spans="1:3">
      <c r="A80" t="s">
        <v>252</v>
      </c>
      <c r="B80" t="s">
        <v>325</v>
      </c>
      <c r="C80" s="28">
        <v>5</v>
      </c>
    </row>
    <row r="81" spans="1:3">
      <c r="A81" t="s">
        <v>252</v>
      </c>
      <c r="B81" t="s">
        <v>326</v>
      </c>
      <c r="C81" s="28">
        <v>5</v>
      </c>
    </row>
    <row r="82" spans="1:3">
      <c r="A82" t="s">
        <v>252</v>
      </c>
      <c r="B82" t="s">
        <v>183</v>
      </c>
      <c r="C82" s="28">
        <v>5</v>
      </c>
    </row>
    <row r="83" spans="1:3">
      <c r="A83" t="s">
        <v>252</v>
      </c>
      <c r="B83" t="s">
        <v>327</v>
      </c>
      <c r="C83" s="28">
        <v>5</v>
      </c>
    </row>
    <row r="84" spans="1:3">
      <c r="A84" t="s">
        <v>261</v>
      </c>
      <c r="B84" t="s">
        <v>328</v>
      </c>
      <c r="C84" s="28">
        <v>5</v>
      </c>
    </row>
    <row r="85" spans="1:3">
      <c r="A85" t="s">
        <v>261</v>
      </c>
      <c r="B85" t="s">
        <v>329</v>
      </c>
      <c r="C85" s="28">
        <v>5</v>
      </c>
    </row>
    <row r="86" spans="1:3">
      <c r="A86" t="s">
        <v>252</v>
      </c>
      <c r="B86" t="s">
        <v>330</v>
      </c>
      <c r="C86" s="28">
        <v>5</v>
      </c>
    </row>
    <row r="87" spans="1:3">
      <c r="A87" t="s">
        <v>252</v>
      </c>
      <c r="B87" t="s">
        <v>331</v>
      </c>
      <c r="C87" s="28">
        <v>5</v>
      </c>
    </row>
    <row r="88" spans="1:3">
      <c r="A88" t="s">
        <v>252</v>
      </c>
      <c r="B88" t="s">
        <v>332</v>
      </c>
      <c r="C88" s="28">
        <v>5</v>
      </c>
    </row>
    <row r="89" spans="1:3">
      <c r="A89" t="s">
        <v>252</v>
      </c>
      <c r="B89" t="s">
        <v>333</v>
      </c>
      <c r="C89" s="28">
        <v>5</v>
      </c>
    </row>
    <row r="90" spans="1:3">
      <c r="A90" t="s">
        <v>252</v>
      </c>
      <c r="B90" t="s">
        <v>334</v>
      </c>
      <c r="C90" s="28">
        <v>5</v>
      </c>
    </row>
    <row r="91" spans="1:3">
      <c r="A91" t="s">
        <v>252</v>
      </c>
      <c r="B91" t="s">
        <v>335</v>
      </c>
      <c r="C91" s="28">
        <v>5</v>
      </c>
    </row>
    <row r="92" spans="1:3">
      <c r="A92" t="s">
        <v>252</v>
      </c>
      <c r="B92" t="s">
        <v>336</v>
      </c>
      <c r="C92" s="28">
        <v>5</v>
      </c>
    </row>
    <row r="93" spans="1:3">
      <c r="A93" t="s">
        <v>252</v>
      </c>
      <c r="B93" t="s">
        <v>337</v>
      </c>
      <c r="C93" s="28">
        <v>5</v>
      </c>
    </row>
    <row r="94" spans="1:3">
      <c r="A94" t="s">
        <v>252</v>
      </c>
      <c r="B94" t="s">
        <v>338</v>
      </c>
      <c r="C94" s="28">
        <v>5</v>
      </c>
    </row>
    <row r="95" spans="1:3">
      <c r="A95" t="s">
        <v>252</v>
      </c>
      <c r="B95" t="s">
        <v>163</v>
      </c>
      <c r="C95" s="28">
        <v>5</v>
      </c>
    </row>
    <row r="96" spans="1:3">
      <c r="A96" t="s">
        <v>252</v>
      </c>
      <c r="B96" t="s">
        <v>339</v>
      </c>
      <c r="C96" s="28">
        <v>5</v>
      </c>
    </row>
    <row r="97" spans="1:3">
      <c r="A97" t="s">
        <v>261</v>
      </c>
      <c r="B97" t="s">
        <v>340</v>
      </c>
      <c r="C97" s="28">
        <v>5</v>
      </c>
    </row>
    <row r="98" spans="1:3">
      <c r="A98" t="s">
        <v>261</v>
      </c>
      <c r="B98" t="s">
        <v>341</v>
      </c>
      <c r="C98" s="28">
        <v>5</v>
      </c>
    </row>
    <row r="99" spans="1:3">
      <c r="A99" t="s">
        <v>252</v>
      </c>
      <c r="B99" t="s">
        <v>342</v>
      </c>
      <c r="C99" s="28">
        <v>6</v>
      </c>
    </row>
    <row r="100" spans="1:3">
      <c r="A100" t="s">
        <v>252</v>
      </c>
      <c r="B100" t="s">
        <v>343</v>
      </c>
      <c r="C100" s="28">
        <v>6</v>
      </c>
    </row>
    <row r="101" spans="1:3">
      <c r="A101" t="s">
        <v>252</v>
      </c>
      <c r="B101" t="s">
        <v>344</v>
      </c>
      <c r="C101" s="28">
        <v>6</v>
      </c>
    </row>
    <row r="102" spans="1:3">
      <c r="A102" t="s">
        <v>252</v>
      </c>
      <c r="B102" t="s">
        <v>345</v>
      </c>
      <c r="C102" s="28">
        <v>6</v>
      </c>
    </row>
    <row r="103" spans="1:3">
      <c r="A103" t="s">
        <v>252</v>
      </c>
      <c r="B103" t="s">
        <v>346</v>
      </c>
      <c r="C103" s="28">
        <v>6</v>
      </c>
    </row>
    <row r="104" spans="1:3">
      <c r="A104" t="s">
        <v>252</v>
      </c>
      <c r="B104" t="s">
        <v>347</v>
      </c>
      <c r="C104" s="28">
        <v>6</v>
      </c>
    </row>
    <row r="105" spans="1:3">
      <c r="A105" t="s">
        <v>252</v>
      </c>
      <c r="B105" t="s">
        <v>348</v>
      </c>
      <c r="C105" s="28">
        <v>6</v>
      </c>
    </row>
    <row r="106" spans="1:3">
      <c r="A106" t="s">
        <v>252</v>
      </c>
      <c r="B106" t="s">
        <v>349</v>
      </c>
      <c r="C106" s="28">
        <v>6</v>
      </c>
    </row>
    <row r="107" spans="1:3">
      <c r="A107" t="s">
        <v>252</v>
      </c>
      <c r="B107" t="s">
        <v>166</v>
      </c>
      <c r="C107" s="28">
        <v>6</v>
      </c>
    </row>
    <row r="108" spans="1:3">
      <c r="A108" t="s">
        <v>252</v>
      </c>
      <c r="B108" t="s">
        <v>350</v>
      </c>
      <c r="C108" s="28">
        <v>6</v>
      </c>
    </row>
    <row r="109" spans="1:3">
      <c r="A109" t="s">
        <v>252</v>
      </c>
      <c r="B109" t="s">
        <v>351</v>
      </c>
      <c r="C109" s="28">
        <v>6</v>
      </c>
    </row>
    <row r="110" spans="1:3">
      <c r="A110" t="s">
        <v>252</v>
      </c>
      <c r="B110" t="s">
        <v>352</v>
      </c>
      <c r="C110" s="28">
        <v>6</v>
      </c>
    </row>
    <row r="111" spans="1:3">
      <c r="A111" t="s">
        <v>252</v>
      </c>
      <c r="B111" t="s">
        <v>353</v>
      </c>
      <c r="C111" s="28">
        <v>6</v>
      </c>
    </row>
    <row r="112" spans="1:3">
      <c r="A112" t="s">
        <v>252</v>
      </c>
      <c r="B112" t="s">
        <v>354</v>
      </c>
      <c r="C112" s="28">
        <v>6</v>
      </c>
    </row>
    <row r="113" spans="1:3">
      <c r="A113" t="s">
        <v>252</v>
      </c>
      <c r="B113" t="s">
        <v>355</v>
      </c>
      <c r="C113" s="28">
        <v>6</v>
      </c>
    </row>
    <row r="114" spans="1:3">
      <c r="A114" t="s">
        <v>252</v>
      </c>
      <c r="B114" t="s">
        <v>356</v>
      </c>
      <c r="C114" s="28">
        <v>6</v>
      </c>
    </row>
    <row r="115" spans="1:3">
      <c r="A115" t="s">
        <v>252</v>
      </c>
      <c r="B115" t="s">
        <v>357</v>
      </c>
      <c r="C115" s="28">
        <v>6</v>
      </c>
    </row>
    <row r="116" spans="1:3">
      <c r="A116" t="s">
        <v>252</v>
      </c>
      <c r="B116" t="s">
        <v>358</v>
      </c>
      <c r="C116" s="28">
        <v>6</v>
      </c>
    </row>
    <row r="117" spans="1:3">
      <c r="A117" t="s">
        <v>261</v>
      </c>
      <c r="B117" t="s">
        <v>359</v>
      </c>
      <c r="C117" s="28">
        <v>7</v>
      </c>
    </row>
    <row r="118" spans="1:3">
      <c r="A118" t="s">
        <v>252</v>
      </c>
      <c r="B118" t="s">
        <v>360</v>
      </c>
      <c r="C118" s="28">
        <v>7</v>
      </c>
    </row>
    <row r="119" spans="1:3">
      <c r="A119" t="s">
        <v>252</v>
      </c>
      <c r="B119" t="s">
        <v>361</v>
      </c>
      <c r="C119" s="28">
        <v>7</v>
      </c>
    </row>
    <row r="120" spans="1:3">
      <c r="A120" t="s">
        <v>252</v>
      </c>
      <c r="B120" t="s">
        <v>362</v>
      </c>
      <c r="C120" s="28">
        <v>7</v>
      </c>
    </row>
    <row r="121" spans="1:3">
      <c r="A121" t="s">
        <v>261</v>
      </c>
      <c r="B121" t="s">
        <v>363</v>
      </c>
      <c r="C121" s="28">
        <v>7</v>
      </c>
    </row>
    <row r="122" spans="1:3">
      <c r="A122" t="s">
        <v>261</v>
      </c>
      <c r="B122" t="s">
        <v>364</v>
      </c>
      <c r="C122" s="28">
        <v>7</v>
      </c>
    </row>
    <row r="123" spans="1:3">
      <c r="A123" t="s">
        <v>252</v>
      </c>
      <c r="B123" t="s">
        <v>365</v>
      </c>
      <c r="C123" s="28">
        <v>7</v>
      </c>
    </row>
    <row r="124" spans="1:3">
      <c r="A124" t="s">
        <v>252</v>
      </c>
      <c r="B124" t="s">
        <v>366</v>
      </c>
      <c r="C124" s="28">
        <v>7</v>
      </c>
    </row>
    <row r="125" spans="1:3">
      <c r="A125" t="s">
        <v>252</v>
      </c>
      <c r="B125" t="s">
        <v>367</v>
      </c>
      <c r="C125" s="28">
        <v>7</v>
      </c>
    </row>
    <row r="126" spans="1:3">
      <c r="A126" t="s">
        <v>261</v>
      </c>
      <c r="B126" t="s">
        <v>368</v>
      </c>
      <c r="C126" s="28">
        <v>7</v>
      </c>
    </row>
    <row r="127" spans="1:3">
      <c r="A127" t="s">
        <v>252</v>
      </c>
      <c r="B127" t="s">
        <v>206</v>
      </c>
      <c r="C127" s="28">
        <v>8</v>
      </c>
    </row>
    <row r="128" spans="1:3">
      <c r="A128" t="s">
        <v>252</v>
      </c>
      <c r="B128" t="s">
        <v>369</v>
      </c>
      <c r="C128" s="28">
        <v>8</v>
      </c>
    </row>
    <row r="129" spans="1:3">
      <c r="A129" t="s">
        <v>252</v>
      </c>
      <c r="B129" t="s">
        <v>370</v>
      </c>
      <c r="C129" s="28">
        <v>8</v>
      </c>
    </row>
    <row r="130" spans="1:3">
      <c r="A130" t="s">
        <v>252</v>
      </c>
      <c r="B130" t="s">
        <v>371</v>
      </c>
      <c r="C130" s="28">
        <v>8</v>
      </c>
    </row>
    <row r="131" spans="1:3">
      <c r="A131" t="s">
        <v>252</v>
      </c>
      <c r="B131" t="s">
        <v>372</v>
      </c>
      <c r="C131" s="28">
        <v>9</v>
      </c>
    </row>
    <row r="132" spans="1:3">
      <c r="A132" t="s">
        <v>252</v>
      </c>
      <c r="B132" t="s">
        <v>373</v>
      </c>
      <c r="C132" s="28">
        <v>9</v>
      </c>
    </row>
    <row r="133" spans="1:3">
      <c r="A133" t="s">
        <v>252</v>
      </c>
      <c r="B133" t="s">
        <v>202</v>
      </c>
      <c r="C133" s="28">
        <v>9</v>
      </c>
    </row>
    <row r="134" spans="1:3">
      <c r="A134" t="s">
        <v>252</v>
      </c>
      <c r="B134" t="s">
        <v>374</v>
      </c>
      <c r="C134" s="28">
        <v>9</v>
      </c>
    </row>
    <row r="135" spans="1:3">
      <c r="A135" t="s">
        <v>252</v>
      </c>
      <c r="B135" t="s">
        <v>375</v>
      </c>
      <c r="C135" s="28">
        <v>9</v>
      </c>
    </row>
    <row r="136" spans="1:3">
      <c r="A136" t="s">
        <v>252</v>
      </c>
      <c r="B136" t="s">
        <v>376</v>
      </c>
      <c r="C136" s="28">
        <v>9</v>
      </c>
    </row>
    <row r="137" spans="1:3">
      <c r="A137" t="s">
        <v>252</v>
      </c>
      <c r="B137" t="s">
        <v>377</v>
      </c>
      <c r="C137" s="28">
        <v>9</v>
      </c>
    </row>
    <row r="138" spans="1:3">
      <c r="A138" t="s">
        <v>252</v>
      </c>
      <c r="B138" t="s">
        <v>378</v>
      </c>
      <c r="C138" s="28">
        <v>9</v>
      </c>
    </row>
    <row r="139" spans="1:3">
      <c r="A139" t="s">
        <v>252</v>
      </c>
      <c r="B139" t="s">
        <v>379</v>
      </c>
      <c r="C139" s="28">
        <v>10</v>
      </c>
    </row>
    <row r="140" spans="1:3">
      <c r="A140" t="s">
        <v>252</v>
      </c>
      <c r="B140" t="s">
        <v>380</v>
      </c>
      <c r="C140" s="28">
        <v>10</v>
      </c>
    </row>
    <row r="141" spans="1:3">
      <c r="A141" t="s">
        <v>252</v>
      </c>
      <c r="B141" t="s">
        <v>381</v>
      </c>
      <c r="C141" s="28">
        <v>10</v>
      </c>
    </row>
    <row r="142" spans="1:3">
      <c r="A142" t="s">
        <v>261</v>
      </c>
      <c r="B142" t="s">
        <v>382</v>
      </c>
      <c r="C142" s="28">
        <v>10</v>
      </c>
    </row>
    <row r="143" spans="1:3">
      <c r="A143" t="s">
        <v>261</v>
      </c>
      <c r="B143" t="s">
        <v>383</v>
      </c>
      <c r="C143" s="28">
        <v>10</v>
      </c>
    </row>
    <row r="144" spans="1:3">
      <c r="A144" t="s">
        <v>252</v>
      </c>
      <c r="B144" t="s">
        <v>384</v>
      </c>
      <c r="C144" s="28">
        <v>10</v>
      </c>
    </row>
    <row r="145" spans="1:3">
      <c r="A145" t="s">
        <v>252</v>
      </c>
      <c r="B145" t="s">
        <v>385</v>
      </c>
      <c r="C145" s="28">
        <v>10</v>
      </c>
    </row>
    <row r="146" spans="1:3">
      <c r="A146" t="s">
        <v>252</v>
      </c>
      <c r="B146" t="s">
        <v>386</v>
      </c>
      <c r="C146" s="28">
        <v>10</v>
      </c>
    </row>
    <row r="147" spans="1:3">
      <c r="A147" t="s">
        <v>261</v>
      </c>
      <c r="B147" t="s">
        <v>387</v>
      </c>
      <c r="C147" s="28">
        <v>10</v>
      </c>
    </row>
    <row r="148" spans="1:3">
      <c r="A148" t="s">
        <v>261</v>
      </c>
      <c r="B148" t="s">
        <v>388</v>
      </c>
      <c r="C148" s="28">
        <v>10</v>
      </c>
    </row>
    <row r="149" spans="1:3">
      <c r="A149" t="s">
        <v>252</v>
      </c>
      <c r="B149" t="s">
        <v>389</v>
      </c>
      <c r="C149" s="28">
        <v>11</v>
      </c>
    </row>
    <row r="150" spans="1:3">
      <c r="A150" t="s">
        <v>252</v>
      </c>
      <c r="B150" t="s">
        <v>390</v>
      </c>
      <c r="C150" s="28">
        <v>11</v>
      </c>
    </row>
    <row r="151" spans="1:3">
      <c r="A151" t="s">
        <v>252</v>
      </c>
      <c r="B151" t="s">
        <v>391</v>
      </c>
      <c r="C151" s="28">
        <v>11</v>
      </c>
    </row>
    <row r="152" spans="1:3">
      <c r="A152" t="s">
        <v>261</v>
      </c>
      <c r="B152" t="s">
        <v>392</v>
      </c>
      <c r="C152" s="28">
        <v>11</v>
      </c>
    </row>
    <row r="153" spans="1:3">
      <c r="A153" t="s">
        <v>252</v>
      </c>
      <c r="B153" t="s">
        <v>393</v>
      </c>
      <c r="C153" s="28">
        <v>11</v>
      </c>
    </row>
    <row r="154" spans="1:3">
      <c r="A154" t="s">
        <v>252</v>
      </c>
      <c r="B154" t="s">
        <v>394</v>
      </c>
      <c r="C154" s="28">
        <v>11</v>
      </c>
    </row>
    <row r="155" spans="1:3">
      <c r="A155" t="s">
        <v>252</v>
      </c>
      <c r="B155" t="s">
        <v>395</v>
      </c>
      <c r="C155" s="28">
        <v>11</v>
      </c>
    </row>
    <row r="156" spans="1:3">
      <c r="A156" t="s">
        <v>261</v>
      </c>
      <c r="B156" t="s">
        <v>396</v>
      </c>
      <c r="C156" s="28">
        <v>11</v>
      </c>
    </row>
    <row r="157" spans="1:3">
      <c r="A157" t="s">
        <v>252</v>
      </c>
      <c r="B157" t="s">
        <v>397</v>
      </c>
      <c r="C157" s="28">
        <v>12</v>
      </c>
    </row>
    <row r="158" spans="1:3">
      <c r="A158" t="s">
        <v>252</v>
      </c>
      <c r="B158" t="s">
        <v>398</v>
      </c>
      <c r="C158" s="28">
        <v>12</v>
      </c>
    </row>
    <row r="159" spans="1:3">
      <c r="A159" t="s">
        <v>252</v>
      </c>
      <c r="B159" t="s">
        <v>399</v>
      </c>
      <c r="C159" s="28">
        <v>12</v>
      </c>
    </row>
    <row r="160" spans="1:3">
      <c r="A160" t="s">
        <v>252</v>
      </c>
      <c r="B160" t="s">
        <v>400</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5" workbookViewId="0">
      <selection activeCell="W287" sqref="W287"/>
    </sheetView>
  </sheetViews>
  <sheetFormatPr baseColWidth="10" defaultColWidth="8.83203125" defaultRowHeight="12" x14ac:dyDescent="0"/>
  <cols>
    <col min="1" max="1" width="4.83203125" style="36" bestFit="1" customWidth="1"/>
    <col min="2" max="2" width="12.33203125" style="36" bestFit="1" customWidth="1"/>
    <col min="3" max="3" width="9.1640625" style="42" hidden="1" customWidth="1"/>
    <col min="4" max="11" width="9.1640625" style="36" hidden="1" customWidth="1"/>
    <col min="12" max="12" width="7" style="36" bestFit="1" customWidth="1"/>
    <col min="13" max="13" width="17.5" style="36" customWidth="1"/>
    <col min="14" max="16" width="9.1640625" style="36" hidden="1" customWidth="1"/>
    <col min="17" max="23" width="9.1640625" style="43" customWidth="1"/>
    <col min="24" max="24" width="15.33203125" style="40" bestFit="1" customWidth="1"/>
    <col min="25" max="256" width="8.83203125" style="36"/>
    <col min="257" max="257" width="4.83203125" style="36" bestFit="1" customWidth="1"/>
    <col min="258" max="258" width="12.33203125" style="36" bestFit="1" customWidth="1"/>
    <col min="259" max="267" width="0" style="36" hidden="1" customWidth="1"/>
    <col min="268" max="268" width="7" style="36" bestFit="1" customWidth="1"/>
    <col min="269" max="269" width="17.5" style="36" customWidth="1"/>
    <col min="270" max="272" width="0" style="36" hidden="1" customWidth="1"/>
    <col min="273" max="279" width="9.1640625" style="36" customWidth="1"/>
    <col min="280" max="280" width="15.33203125" style="36" bestFit="1" customWidth="1"/>
    <col min="281" max="512" width="8.83203125" style="36"/>
    <col min="513" max="513" width="4.83203125" style="36" bestFit="1" customWidth="1"/>
    <col min="514" max="514" width="12.33203125" style="36" bestFit="1" customWidth="1"/>
    <col min="515" max="523" width="0" style="36" hidden="1" customWidth="1"/>
    <col min="524" max="524" width="7" style="36" bestFit="1" customWidth="1"/>
    <col min="525" max="525" width="17.5" style="36" customWidth="1"/>
    <col min="526" max="528" width="0" style="36" hidden="1" customWidth="1"/>
    <col min="529" max="535" width="9.1640625" style="36" customWidth="1"/>
    <col min="536" max="536" width="15.33203125" style="36" bestFit="1" customWidth="1"/>
    <col min="537" max="768" width="8.83203125" style="36"/>
    <col min="769" max="769" width="4.83203125" style="36" bestFit="1" customWidth="1"/>
    <col min="770" max="770" width="12.33203125" style="36" bestFit="1" customWidth="1"/>
    <col min="771" max="779" width="0" style="36" hidden="1" customWidth="1"/>
    <col min="780" max="780" width="7" style="36" bestFit="1" customWidth="1"/>
    <col min="781" max="781" width="17.5" style="36" customWidth="1"/>
    <col min="782" max="784" width="0" style="36" hidden="1" customWidth="1"/>
    <col min="785" max="791" width="9.1640625" style="36" customWidth="1"/>
    <col min="792" max="792" width="15.33203125" style="36" bestFit="1" customWidth="1"/>
    <col min="793" max="1024" width="8.83203125" style="36"/>
    <col min="1025" max="1025" width="4.83203125" style="36" bestFit="1" customWidth="1"/>
    <col min="1026" max="1026" width="12.33203125" style="36" bestFit="1" customWidth="1"/>
    <col min="1027" max="1035" width="0" style="36" hidden="1" customWidth="1"/>
    <col min="1036" max="1036" width="7" style="36" bestFit="1" customWidth="1"/>
    <col min="1037" max="1037" width="17.5" style="36" customWidth="1"/>
    <col min="1038" max="1040" width="0" style="36" hidden="1" customWidth="1"/>
    <col min="1041" max="1047" width="9.1640625" style="36" customWidth="1"/>
    <col min="1048" max="1048" width="15.33203125" style="36" bestFit="1" customWidth="1"/>
    <col min="1049" max="1280" width="8.83203125" style="36"/>
    <col min="1281" max="1281" width="4.83203125" style="36" bestFit="1" customWidth="1"/>
    <col min="1282" max="1282" width="12.33203125" style="36" bestFit="1" customWidth="1"/>
    <col min="1283" max="1291" width="0" style="36" hidden="1" customWidth="1"/>
    <col min="1292" max="1292" width="7" style="36" bestFit="1" customWidth="1"/>
    <col min="1293" max="1293" width="17.5" style="36" customWidth="1"/>
    <col min="1294" max="1296" width="0" style="36" hidden="1" customWidth="1"/>
    <col min="1297" max="1303" width="9.1640625" style="36" customWidth="1"/>
    <col min="1304" max="1304" width="15.33203125" style="36" bestFit="1" customWidth="1"/>
    <col min="1305" max="1536" width="8.83203125" style="36"/>
    <col min="1537" max="1537" width="4.83203125" style="36" bestFit="1" customWidth="1"/>
    <col min="1538" max="1538" width="12.33203125" style="36" bestFit="1" customWidth="1"/>
    <col min="1539" max="1547" width="0" style="36" hidden="1" customWidth="1"/>
    <col min="1548" max="1548" width="7" style="36" bestFit="1" customWidth="1"/>
    <col min="1549" max="1549" width="17.5" style="36" customWidth="1"/>
    <col min="1550" max="1552" width="0" style="36" hidden="1" customWidth="1"/>
    <col min="1553" max="1559" width="9.1640625" style="36" customWidth="1"/>
    <col min="1560" max="1560" width="15.33203125" style="36" bestFit="1" customWidth="1"/>
    <col min="1561" max="1792" width="8.83203125" style="36"/>
    <col min="1793" max="1793" width="4.83203125" style="36" bestFit="1" customWidth="1"/>
    <col min="1794" max="1794" width="12.33203125" style="36" bestFit="1" customWidth="1"/>
    <col min="1795" max="1803" width="0" style="36" hidden="1" customWidth="1"/>
    <col min="1804" max="1804" width="7" style="36" bestFit="1" customWidth="1"/>
    <col min="1805" max="1805" width="17.5" style="36" customWidth="1"/>
    <col min="1806" max="1808" width="0" style="36" hidden="1" customWidth="1"/>
    <col min="1809" max="1815" width="9.1640625" style="36" customWidth="1"/>
    <col min="1816" max="1816" width="15.33203125" style="36" bestFit="1" customWidth="1"/>
    <col min="1817" max="2048" width="8.83203125" style="36"/>
    <col min="2049" max="2049" width="4.83203125" style="36" bestFit="1" customWidth="1"/>
    <col min="2050" max="2050" width="12.33203125" style="36" bestFit="1" customWidth="1"/>
    <col min="2051" max="2059" width="0" style="36" hidden="1" customWidth="1"/>
    <col min="2060" max="2060" width="7" style="36" bestFit="1" customWidth="1"/>
    <col min="2061" max="2061" width="17.5" style="36" customWidth="1"/>
    <col min="2062" max="2064" width="0" style="36" hidden="1" customWidth="1"/>
    <col min="2065" max="2071" width="9.1640625" style="36" customWidth="1"/>
    <col min="2072" max="2072" width="15.33203125" style="36" bestFit="1" customWidth="1"/>
    <col min="2073" max="2304" width="8.83203125" style="36"/>
    <col min="2305" max="2305" width="4.83203125" style="36" bestFit="1" customWidth="1"/>
    <col min="2306" max="2306" width="12.33203125" style="36" bestFit="1" customWidth="1"/>
    <col min="2307" max="2315" width="0" style="36" hidden="1" customWidth="1"/>
    <col min="2316" max="2316" width="7" style="36" bestFit="1" customWidth="1"/>
    <col min="2317" max="2317" width="17.5" style="36" customWidth="1"/>
    <col min="2318" max="2320" width="0" style="36" hidden="1" customWidth="1"/>
    <col min="2321" max="2327" width="9.1640625" style="36" customWidth="1"/>
    <col min="2328" max="2328" width="15.33203125" style="36" bestFit="1" customWidth="1"/>
    <col min="2329" max="2560" width="8.83203125" style="36"/>
    <col min="2561" max="2561" width="4.83203125" style="36" bestFit="1" customWidth="1"/>
    <col min="2562" max="2562" width="12.33203125" style="36" bestFit="1" customWidth="1"/>
    <col min="2563" max="2571" width="0" style="36" hidden="1" customWidth="1"/>
    <col min="2572" max="2572" width="7" style="36" bestFit="1" customWidth="1"/>
    <col min="2573" max="2573" width="17.5" style="36" customWidth="1"/>
    <col min="2574" max="2576" width="0" style="36" hidden="1" customWidth="1"/>
    <col min="2577" max="2583" width="9.1640625" style="36" customWidth="1"/>
    <col min="2584" max="2584" width="15.33203125" style="36" bestFit="1" customWidth="1"/>
    <col min="2585" max="2816" width="8.83203125" style="36"/>
    <col min="2817" max="2817" width="4.83203125" style="36" bestFit="1" customWidth="1"/>
    <col min="2818" max="2818" width="12.33203125" style="36" bestFit="1" customWidth="1"/>
    <col min="2819" max="2827" width="0" style="36" hidden="1" customWidth="1"/>
    <col min="2828" max="2828" width="7" style="36" bestFit="1" customWidth="1"/>
    <col min="2829" max="2829" width="17.5" style="36" customWidth="1"/>
    <col min="2830" max="2832" width="0" style="36" hidden="1" customWidth="1"/>
    <col min="2833" max="2839" width="9.1640625" style="36" customWidth="1"/>
    <col min="2840" max="2840" width="15.33203125" style="36" bestFit="1" customWidth="1"/>
    <col min="2841" max="3072" width="8.83203125" style="36"/>
    <col min="3073" max="3073" width="4.83203125" style="36" bestFit="1" customWidth="1"/>
    <col min="3074" max="3074" width="12.33203125" style="36" bestFit="1" customWidth="1"/>
    <col min="3075" max="3083" width="0" style="36" hidden="1" customWidth="1"/>
    <col min="3084" max="3084" width="7" style="36" bestFit="1" customWidth="1"/>
    <col min="3085" max="3085" width="17.5" style="36" customWidth="1"/>
    <col min="3086" max="3088" width="0" style="36" hidden="1" customWidth="1"/>
    <col min="3089" max="3095" width="9.1640625" style="36" customWidth="1"/>
    <col min="3096" max="3096" width="15.33203125" style="36" bestFit="1" customWidth="1"/>
    <col min="3097" max="3328" width="8.83203125" style="36"/>
    <col min="3329" max="3329" width="4.83203125" style="36" bestFit="1" customWidth="1"/>
    <col min="3330" max="3330" width="12.33203125" style="36" bestFit="1" customWidth="1"/>
    <col min="3331" max="3339" width="0" style="36" hidden="1" customWidth="1"/>
    <col min="3340" max="3340" width="7" style="36" bestFit="1" customWidth="1"/>
    <col min="3341" max="3341" width="17.5" style="36" customWidth="1"/>
    <col min="3342" max="3344" width="0" style="36" hidden="1" customWidth="1"/>
    <col min="3345" max="3351" width="9.1640625" style="36" customWidth="1"/>
    <col min="3352" max="3352" width="15.33203125" style="36" bestFit="1" customWidth="1"/>
    <col min="3353" max="3584" width="8.83203125" style="36"/>
    <col min="3585" max="3585" width="4.83203125" style="36" bestFit="1" customWidth="1"/>
    <col min="3586" max="3586" width="12.33203125" style="36" bestFit="1" customWidth="1"/>
    <col min="3587" max="3595" width="0" style="36" hidden="1" customWidth="1"/>
    <col min="3596" max="3596" width="7" style="36" bestFit="1" customWidth="1"/>
    <col min="3597" max="3597" width="17.5" style="36" customWidth="1"/>
    <col min="3598" max="3600" width="0" style="36" hidden="1" customWidth="1"/>
    <col min="3601" max="3607" width="9.1640625" style="36" customWidth="1"/>
    <col min="3608" max="3608" width="15.33203125" style="36" bestFit="1" customWidth="1"/>
    <col min="3609" max="3840" width="8.83203125" style="36"/>
    <col min="3841" max="3841" width="4.83203125" style="36" bestFit="1" customWidth="1"/>
    <col min="3842" max="3842" width="12.33203125" style="36" bestFit="1" customWidth="1"/>
    <col min="3843" max="3851" width="0" style="36" hidden="1" customWidth="1"/>
    <col min="3852" max="3852" width="7" style="36" bestFit="1" customWidth="1"/>
    <col min="3853" max="3853" width="17.5" style="36" customWidth="1"/>
    <col min="3854" max="3856" width="0" style="36" hidden="1" customWidth="1"/>
    <col min="3857" max="3863" width="9.1640625" style="36" customWidth="1"/>
    <col min="3864" max="3864" width="15.33203125" style="36" bestFit="1" customWidth="1"/>
    <col min="3865" max="4096" width="8.83203125" style="36"/>
    <col min="4097" max="4097" width="4.83203125" style="36" bestFit="1" customWidth="1"/>
    <col min="4098" max="4098" width="12.33203125" style="36" bestFit="1" customWidth="1"/>
    <col min="4099" max="4107" width="0" style="36" hidden="1" customWidth="1"/>
    <col min="4108" max="4108" width="7" style="36" bestFit="1" customWidth="1"/>
    <col min="4109" max="4109" width="17.5" style="36" customWidth="1"/>
    <col min="4110" max="4112" width="0" style="36" hidden="1" customWidth="1"/>
    <col min="4113" max="4119" width="9.1640625" style="36" customWidth="1"/>
    <col min="4120" max="4120" width="15.33203125" style="36" bestFit="1" customWidth="1"/>
    <col min="4121" max="4352" width="8.83203125" style="36"/>
    <col min="4353" max="4353" width="4.83203125" style="36" bestFit="1" customWidth="1"/>
    <col min="4354" max="4354" width="12.33203125" style="36" bestFit="1" customWidth="1"/>
    <col min="4355" max="4363" width="0" style="36" hidden="1" customWidth="1"/>
    <col min="4364" max="4364" width="7" style="36" bestFit="1" customWidth="1"/>
    <col min="4365" max="4365" width="17.5" style="36" customWidth="1"/>
    <col min="4366" max="4368" width="0" style="36" hidden="1" customWidth="1"/>
    <col min="4369" max="4375" width="9.1640625" style="36" customWidth="1"/>
    <col min="4376" max="4376" width="15.33203125" style="36" bestFit="1" customWidth="1"/>
    <col min="4377" max="4608" width="8.83203125" style="36"/>
    <col min="4609" max="4609" width="4.83203125" style="36" bestFit="1" customWidth="1"/>
    <col min="4610" max="4610" width="12.33203125" style="36" bestFit="1" customWidth="1"/>
    <col min="4611" max="4619" width="0" style="36" hidden="1" customWidth="1"/>
    <col min="4620" max="4620" width="7" style="36" bestFit="1" customWidth="1"/>
    <col min="4621" max="4621" width="17.5" style="36" customWidth="1"/>
    <col min="4622" max="4624" width="0" style="36" hidden="1" customWidth="1"/>
    <col min="4625" max="4631" width="9.1640625" style="36" customWidth="1"/>
    <col min="4632" max="4632" width="15.33203125" style="36" bestFit="1" customWidth="1"/>
    <col min="4633" max="4864" width="8.83203125" style="36"/>
    <col min="4865" max="4865" width="4.83203125" style="36" bestFit="1" customWidth="1"/>
    <col min="4866" max="4866" width="12.33203125" style="36" bestFit="1" customWidth="1"/>
    <col min="4867" max="4875" width="0" style="36" hidden="1" customWidth="1"/>
    <col min="4876" max="4876" width="7" style="36" bestFit="1" customWidth="1"/>
    <col min="4877" max="4877" width="17.5" style="36" customWidth="1"/>
    <col min="4878" max="4880" width="0" style="36" hidden="1" customWidth="1"/>
    <col min="4881" max="4887" width="9.1640625" style="36" customWidth="1"/>
    <col min="4888" max="4888" width="15.33203125" style="36" bestFit="1" customWidth="1"/>
    <col min="4889" max="5120" width="8.83203125" style="36"/>
    <col min="5121" max="5121" width="4.83203125" style="36" bestFit="1" customWidth="1"/>
    <col min="5122" max="5122" width="12.33203125" style="36" bestFit="1" customWidth="1"/>
    <col min="5123" max="5131" width="0" style="36" hidden="1" customWidth="1"/>
    <col min="5132" max="5132" width="7" style="36" bestFit="1" customWidth="1"/>
    <col min="5133" max="5133" width="17.5" style="36" customWidth="1"/>
    <col min="5134" max="5136" width="0" style="36" hidden="1" customWidth="1"/>
    <col min="5137" max="5143" width="9.1640625" style="36" customWidth="1"/>
    <col min="5144" max="5144" width="15.33203125" style="36" bestFit="1" customWidth="1"/>
    <col min="5145" max="5376" width="8.83203125" style="36"/>
    <col min="5377" max="5377" width="4.83203125" style="36" bestFit="1" customWidth="1"/>
    <col min="5378" max="5378" width="12.33203125" style="36" bestFit="1" customWidth="1"/>
    <col min="5379" max="5387" width="0" style="36" hidden="1" customWidth="1"/>
    <col min="5388" max="5388" width="7" style="36" bestFit="1" customWidth="1"/>
    <col min="5389" max="5389" width="17.5" style="36" customWidth="1"/>
    <col min="5390" max="5392" width="0" style="36" hidden="1" customWidth="1"/>
    <col min="5393" max="5399" width="9.1640625" style="36" customWidth="1"/>
    <col min="5400" max="5400" width="15.33203125" style="36" bestFit="1" customWidth="1"/>
    <col min="5401" max="5632" width="8.83203125" style="36"/>
    <col min="5633" max="5633" width="4.83203125" style="36" bestFit="1" customWidth="1"/>
    <col min="5634" max="5634" width="12.33203125" style="36" bestFit="1" customWidth="1"/>
    <col min="5635" max="5643" width="0" style="36" hidden="1" customWidth="1"/>
    <col min="5644" max="5644" width="7" style="36" bestFit="1" customWidth="1"/>
    <col min="5645" max="5645" width="17.5" style="36" customWidth="1"/>
    <col min="5646" max="5648" width="0" style="36" hidden="1" customWidth="1"/>
    <col min="5649" max="5655" width="9.1640625" style="36" customWidth="1"/>
    <col min="5656" max="5656" width="15.33203125" style="36" bestFit="1" customWidth="1"/>
    <col min="5657" max="5888" width="8.83203125" style="36"/>
    <col min="5889" max="5889" width="4.83203125" style="36" bestFit="1" customWidth="1"/>
    <col min="5890" max="5890" width="12.33203125" style="36" bestFit="1" customWidth="1"/>
    <col min="5891" max="5899" width="0" style="36" hidden="1" customWidth="1"/>
    <col min="5900" max="5900" width="7" style="36" bestFit="1" customWidth="1"/>
    <col min="5901" max="5901" width="17.5" style="36" customWidth="1"/>
    <col min="5902" max="5904" width="0" style="36" hidden="1" customWidth="1"/>
    <col min="5905" max="5911" width="9.1640625" style="36" customWidth="1"/>
    <col min="5912" max="5912" width="15.33203125" style="36" bestFit="1" customWidth="1"/>
    <col min="5913" max="6144" width="8.83203125" style="36"/>
    <col min="6145" max="6145" width="4.83203125" style="36" bestFit="1" customWidth="1"/>
    <col min="6146" max="6146" width="12.33203125" style="36" bestFit="1" customWidth="1"/>
    <col min="6147" max="6155" width="0" style="36" hidden="1" customWidth="1"/>
    <col min="6156" max="6156" width="7" style="36" bestFit="1" customWidth="1"/>
    <col min="6157" max="6157" width="17.5" style="36" customWidth="1"/>
    <col min="6158" max="6160" width="0" style="36" hidden="1" customWidth="1"/>
    <col min="6161" max="6167" width="9.1640625" style="36" customWidth="1"/>
    <col min="6168" max="6168" width="15.33203125" style="36" bestFit="1" customWidth="1"/>
    <col min="6169" max="6400" width="8.83203125" style="36"/>
    <col min="6401" max="6401" width="4.83203125" style="36" bestFit="1" customWidth="1"/>
    <col min="6402" max="6402" width="12.33203125" style="36" bestFit="1" customWidth="1"/>
    <col min="6403" max="6411" width="0" style="36" hidden="1" customWidth="1"/>
    <col min="6412" max="6412" width="7" style="36" bestFit="1" customWidth="1"/>
    <col min="6413" max="6413" width="17.5" style="36" customWidth="1"/>
    <col min="6414" max="6416" width="0" style="36" hidden="1" customWidth="1"/>
    <col min="6417" max="6423" width="9.1640625" style="36" customWidth="1"/>
    <col min="6424" max="6424" width="15.33203125" style="36" bestFit="1" customWidth="1"/>
    <col min="6425" max="6656" width="8.83203125" style="36"/>
    <col min="6657" max="6657" width="4.83203125" style="36" bestFit="1" customWidth="1"/>
    <col min="6658" max="6658" width="12.33203125" style="36" bestFit="1" customWidth="1"/>
    <col min="6659" max="6667" width="0" style="36" hidden="1" customWidth="1"/>
    <col min="6668" max="6668" width="7" style="36" bestFit="1" customWidth="1"/>
    <col min="6669" max="6669" width="17.5" style="36" customWidth="1"/>
    <col min="6670" max="6672" width="0" style="36" hidden="1" customWidth="1"/>
    <col min="6673" max="6679" width="9.1640625" style="36" customWidth="1"/>
    <col min="6680" max="6680" width="15.33203125" style="36" bestFit="1" customWidth="1"/>
    <col min="6681" max="6912" width="8.83203125" style="36"/>
    <col min="6913" max="6913" width="4.83203125" style="36" bestFit="1" customWidth="1"/>
    <col min="6914" max="6914" width="12.33203125" style="36" bestFit="1" customWidth="1"/>
    <col min="6915" max="6923" width="0" style="36" hidden="1" customWidth="1"/>
    <col min="6924" max="6924" width="7" style="36" bestFit="1" customWidth="1"/>
    <col min="6925" max="6925" width="17.5" style="36" customWidth="1"/>
    <col min="6926" max="6928" width="0" style="36" hidden="1" customWidth="1"/>
    <col min="6929" max="6935" width="9.1640625" style="36" customWidth="1"/>
    <col min="6936" max="6936" width="15.33203125" style="36" bestFit="1" customWidth="1"/>
    <col min="6937" max="7168" width="8.83203125" style="36"/>
    <col min="7169" max="7169" width="4.83203125" style="36" bestFit="1" customWidth="1"/>
    <col min="7170" max="7170" width="12.33203125" style="36" bestFit="1" customWidth="1"/>
    <col min="7171" max="7179" width="0" style="36" hidden="1" customWidth="1"/>
    <col min="7180" max="7180" width="7" style="36" bestFit="1" customWidth="1"/>
    <col min="7181" max="7181" width="17.5" style="36" customWidth="1"/>
    <col min="7182" max="7184" width="0" style="36" hidden="1" customWidth="1"/>
    <col min="7185" max="7191" width="9.1640625" style="36" customWidth="1"/>
    <col min="7192" max="7192" width="15.33203125" style="36" bestFit="1" customWidth="1"/>
    <col min="7193" max="7424" width="8.83203125" style="36"/>
    <col min="7425" max="7425" width="4.83203125" style="36" bestFit="1" customWidth="1"/>
    <col min="7426" max="7426" width="12.33203125" style="36" bestFit="1" customWidth="1"/>
    <col min="7427" max="7435" width="0" style="36" hidden="1" customWidth="1"/>
    <col min="7436" max="7436" width="7" style="36" bestFit="1" customWidth="1"/>
    <col min="7437" max="7437" width="17.5" style="36" customWidth="1"/>
    <col min="7438" max="7440" width="0" style="36" hidden="1" customWidth="1"/>
    <col min="7441" max="7447" width="9.1640625" style="36" customWidth="1"/>
    <col min="7448" max="7448" width="15.33203125" style="36" bestFit="1" customWidth="1"/>
    <col min="7449" max="7680" width="8.83203125" style="36"/>
    <col min="7681" max="7681" width="4.83203125" style="36" bestFit="1" customWidth="1"/>
    <col min="7682" max="7682" width="12.33203125" style="36" bestFit="1" customWidth="1"/>
    <col min="7683" max="7691" width="0" style="36" hidden="1" customWidth="1"/>
    <col min="7692" max="7692" width="7" style="36" bestFit="1" customWidth="1"/>
    <col min="7693" max="7693" width="17.5" style="36" customWidth="1"/>
    <col min="7694" max="7696" width="0" style="36" hidden="1" customWidth="1"/>
    <col min="7697" max="7703" width="9.1640625" style="36" customWidth="1"/>
    <col min="7704" max="7704" width="15.33203125" style="36" bestFit="1" customWidth="1"/>
    <col min="7705" max="7936" width="8.83203125" style="36"/>
    <col min="7937" max="7937" width="4.83203125" style="36" bestFit="1" customWidth="1"/>
    <col min="7938" max="7938" width="12.33203125" style="36" bestFit="1" customWidth="1"/>
    <col min="7939" max="7947" width="0" style="36" hidden="1" customWidth="1"/>
    <col min="7948" max="7948" width="7" style="36" bestFit="1" customWidth="1"/>
    <col min="7949" max="7949" width="17.5" style="36" customWidth="1"/>
    <col min="7950" max="7952" width="0" style="36" hidden="1" customWidth="1"/>
    <col min="7953" max="7959" width="9.1640625" style="36" customWidth="1"/>
    <col min="7960" max="7960" width="15.33203125" style="36" bestFit="1" customWidth="1"/>
    <col min="7961" max="8192" width="8.83203125" style="36"/>
    <col min="8193" max="8193" width="4.83203125" style="36" bestFit="1" customWidth="1"/>
    <col min="8194" max="8194" width="12.33203125" style="36" bestFit="1" customWidth="1"/>
    <col min="8195" max="8203" width="0" style="36" hidden="1" customWidth="1"/>
    <col min="8204" max="8204" width="7" style="36" bestFit="1" customWidth="1"/>
    <col min="8205" max="8205" width="17.5" style="36" customWidth="1"/>
    <col min="8206" max="8208" width="0" style="36" hidden="1" customWidth="1"/>
    <col min="8209" max="8215" width="9.1640625" style="36" customWidth="1"/>
    <col min="8216" max="8216" width="15.33203125" style="36" bestFit="1" customWidth="1"/>
    <col min="8217" max="8448" width="8.83203125" style="36"/>
    <col min="8449" max="8449" width="4.83203125" style="36" bestFit="1" customWidth="1"/>
    <col min="8450" max="8450" width="12.33203125" style="36" bestFit="1" customWidth="1"/>
    <col min="8451" max="8459" width="0" style="36" hidden="1" customWidth="1"/>
    <col min="8460" max="8460" width="7" style="36" bestFit="1" customWidth="1"/>
    <col min="8461" max="8461" width="17.5" style="36" customWidth="1"/>
    <col min="8462" max="8464" width="0" style="36" hidden="1" customWidth="1"/>
    <col min="8465" max="8471" width="9.1640625" style="36" customWidth="1"/>
    <col min="8472" max="8472" width="15.33203125" style="36" bestFit="1" customWidth="1"/>
    <col min="8473" max="8704" width="8.83203125" style="36"/>
    <col min="8705" max="8705" width="4.83203125" style="36" bestFit="1" customWidth="1"/>
    <col min="8706" max="8706" width="12.33203125" style="36" bestFit="1" customWidth="1"/>
    <col min="8707" max="8715" width="0" style="36" hidden="1" customWidth="1"/>
    <col min="8716" max="8716" width="7" style="36" bestFit="1" customWidth="1"/>
    <col min="8717" max="8717" width="17.5" style="36" customWidth="1"/>
    <col min="8718" max="8720" width="0" style="36" hidden="1" customWidth="1"/>
    <col min="8721" max="8727" width="9.1640625" style="36" customWidth="1"/>
    <col min="8728" max="8728" width="15.33203125" style="36" bestFit="1" customWidth="1"/>
    <col min="8729" max="8960" width="8.83203125" style="36"/>
    <col min="8961" max="8961" width="4.83203125" style="36" bestFit="1" customWidth="1"/>
    <col min="8962" max="8962" width="12.33203125" style="36" bestFit="1" customWidth="1"/>
    <col min="8963" max="8971" width="0" style="36" hidden="1" customWidth="1"/>
    <col min="8972" max="8972" width="7" style="36" bestFit="1" customWidth="1"/>
    <col min="8973" max="8973" width="17.5" style="36" customWidth="1"/>
    <col min="8974" max="8976" width="0" style="36" hidden="1" customWidth="1"/>
    <col min="8977" max="8983" width="9.1640625" style="36" customWidth="1"/>
    <col min="8984" max="8984" width="15.33203125" style="36" bestFit="1" customWidth="1"/>
    <col min="8985" max="9216" width="8.83203125" style="36"/>
    <col min="9217" max="9217" width="4.83203125" style="36" bestFit="1" customWidth="1"/>
    <col min="9218" max="9218" width="12.33203125" style="36" bestFit="1" customWidth="1"/>
    <col min="9219" max="9227" width="0" style="36" hidden="1" customWidth="1"/>
    <col min="9228" max="9228" width="7" style="36" bestFit="1" customWidth="1"/>
    <col min="9229" max="9229" width="17.5" style="36" customWidth="1"/>
    <col min="9230" max="9232" width="0" style="36" hidden="1" customWidth="1"/>
    <col min="9233" max="9239" width="9.1640625" style="36" customWidth="1"/>
    <col min="9240" max="9240" width="15.33203125" style="36" bestFit="1" customWidth="1"/>
    <col min="9241" max="9472" width="8.83203125" style="36"/>
    <col min="9473" max="9473" width="4.83203125" style="36" bestFit="1" customWidth="1"/>
    <col min="9474" max="9474" width="12.33203125" style="36" bestFit="1" customWidth="1"/>
    <col min="9475" max="9483" width="0" style="36" hidden="1" customWidth="1"/>
    <col min="9484" max="9484" width="7" style="36" bestFit="1" customWidth="1"/>
    <col min="9485" max="9485" width="17.5" style="36" customWidth="1"/>
    <col min="9486" max="9488" width="0" style="36" hidden="1" customWidth="1"/>
    <col min="9489" max="9495" width="9.1640625" style="36" customWidth="1"/>
    <col min="9496" max="9496" width="15.33203125" style="36" bestFit="1" customWidth="1"/>
    <col min="9497" max="9728" width="8.83203125" style="36"/>
    <col min="9729" max="9729" width="4.83203125" style="36" bestFit="1" customWidth="1"/>
    <col min="9730" max="9730" width="12.33203125" style="36" bestFit="1" customWidth="1"/>
    <col min="9731" max="9739" width="0" style="36" hidden="1" customWidth="1"/>
    <col min="9740" max="9740" width="7" style="36" bestFit="1" customWidth="1"/>
    <col min="9741" max="9741" width="17.5" style="36" customWidth="1"/>
    <col min="9742" max="9744" width="0" style="36" hidden="1" customWidth="1"/>
    <col min="9745" max="9751" width="9.1640625" style="36" customWidth="1"/>
    <col min="9752" max="9752" width="15.33203125" style="36" bestFit="1" customWidth="1"/>
    <col min="9753" max="9984" width="8.83203125" style="36"/>
    <col min="9985" max="9985" width="4.83203125" style="36" bestFit="1" customWidth="1"/>
    <col min="9986" max="9986" width="12.33203125" style="36" bestFit="1" customWidth="1"/>
    <col min="9987" max="9995" width="0" style="36" hidden="1" customWidth="1"/>
    <col min="9996" max="9996" width="7" style="36" bestFit="1" customWidth="1"/>
    <col min="9997" max="9997" width="17.5" style="36" customWidth="1"/>
    <col min="9998" max="10000" width="0" style="36" hidden="1" customWidth="1"/>
    <col min="10001" max="10007" width="9.1640625" style="36" customWidth="1"/>
    <col min="10008" max="10008" width="15.33203125" style="36" bestFit="1" customWidth="1"/>
    <col min="10009" max="10240" width="8.83203125" style="36"/>
    <col min="10241" max="10241" width="4.83203125" style="36" bestFit="1" customWidth="1"/>
    <col min="10242" max="10242" width="12.33203125" style="36" bestFit="1" customWidth="1"/>
    <col min="10243" max="10251" width="0" style="36" hidden="1" customWidth="1"/>
    <col min="10252" max="10252" width="7" style="36" bestFit="1" customWidth="1"/>
    <col min="10253" max="10253" width="17.5" style="36" customWidth="1"/>
    <col min="10254" max="10256" width="0" style="36" hidden="1" customWidth="1"/>
    <col min="10257" max="10263" width="9.1640625" style="36" customWidth="1"/>
    <col min="10264" max="10264" width="15.33203125" style="36" bestFit="1" customWidth="1"/>
    <col min="10265" max="10496" width="8.83203125" style="36"/>
    <col min="10497" max="10497" width="4.83203125" style="36" bestFit="1" customWidth="1"/>
    <col min="10498" max="10498" width="12.33203125" style="36" bestFit="1" customWidth="1"/>
    <col min="10499" max="10507" width="0" style="36" hidden="1" customWidth="1"/>
    <col min="10508" max="10508" width="7" style="36" bestFit="1" customWidth="1"/>
    <col min="10509" max="10509" width="17.5" style="36" customWidth="1"/>
    <col min="10510" max="10512" width="0" style="36" hidden="1" customWidth="1"/>
    <col min="10513" max="10519" width="9.1640625" style="36" customWidth="1"/>
    <col min="10520" max="10520" width="15.33203125" style="36" bestFit="1" customWidth="1"/>
    <col min="10521" max="10752" width="8.83203125" style="36"/>
    <col min="10753" max="10753" width="4.83203125" style="36" bestFit="1" customWidth="1"/>
    <col min="10754" max="10754" width="12.33203125" style="36" bestFit="1" customWidth="1"/>
    <col min="10755" max="10763" width="0" style="36" hidden="1" customWidth="1"/>
    <col min="10764" max="10764" width="7" style="36" bestFit="1" customWidth="1"/>
    <col min="10765" max="10765" width="17.5" style="36" customWidth="1"/>
    <col min="10766" max="10768" width="0" style="36" hidden="1" customWidth="1"/>
    <col min="10769" max="10775" width="9.1640625" style="36" customWidth="1"/>
    <col min="10776" max="10776" width="15.33203125" style="36" bestFit="1" customWidth="1"/>
    <col min="10777" max="11008" width="8.83203125" style="36"/>
    <col min="11009" max="11009" width="4.83203125" style="36" bestFit="1" customWidth="1"/>
    <col min="11010" max="11010" width="12.33203125" style="36" bestFit="1" customWidth="1"/>
    <col min="11011" max="11019" width="0" style="36" hidden="1" customWidth="1"/>
    <col min="11020" max="11020" width="7" style="36" bestFit="1" customWidth="1"/>
    <col min="11021" max="11021" width="17.5" style="36" customWidth="1"/>
    <col min="11022" max="11024" width="0" style="36" hidden="1" customWidth="1"/>
    <col min="11025" max="11031" width="9.1640625" style="36" customWidth="1"/>
    <col min="11032" max="11032" width="15.33203125" style="36" bestFit="1" customWidth="1"/>
    <col min="11033" max="11264" width="8.83203125" style="36"/>
    <col min="11265" max="11265" width="4.83203125" style="36" bestFit="1" customWidth="1"/>
    <col min="11266" max="11266" width="12.33203125" style="36" bestFit="1" customWidth="1"/>
    <col min="11267" max="11275" width="0" style="36" hidden="1" customWidth="1"/>
    <col min="11276" max="11276" width="7" style="36" bestFit="1" customWidth="1"/>
    <col min="11277" max="11277" width="17.5" style="36" customWidth="1"/>
    <col min="11278" max="11280" width="0" style="36" hidden="1" customWidth="1"/>
    <col min="11281" max="11287" width="9.1640625" style="36" customWidth="1"/>
    <col min="11288" max="11288" width="15.33203125" style="36" bestFit="1" customWidth="1"/>
    <col min="11289" max="11520" width="8.83203125" style="36"/>
    <col min="11521" max="11521" width="4.83203125" style="36" bestFit="1" customWidth="1"/>
    <col min="11522" max="11522" width="12.33203125" style="36" bestFit="1" customWidth="1"/>
    <col min="11523" max="11531" width="0" style="36" hidden="1" customWidth="1"/>
    <col min="11532" max="11532" width="7" style="36" bestFit="1" customWidth="1"/>
    <col min="11533" max="11533" width="17.5" style="36" customWidth="1"/>
    <col min="11534" max="11536" width="0" style="36" hidden="1" customWidth="1"/>
    <col min="11537" max="11543" width="9.1640625" style="36" customWidth="1"/>
    <col min="11544" max="11544" width="15.33203125" style="36" bestFit="1" customWidth="1"/>
    <col min="11545" max="11776" width="8.83203125" style="36"/>
    <col min="11777" max="11777" width="4.83203125" style="36" bestFit="1" customWidth="1"/>
    <col min="11778" max="11778" width="12.33203125" style="36" bestFit="1" customWidth="1"/>
    <col min="11779" max="11787" width="0" style="36" hidden="1" customWidth="1"/>
    <col min="11788" max="11788" width="7" style="36" bestFit="1" customWidth="1"/>
    <col min="11789" max="11789" width="17.5" style="36" customWidth="1"/>
    <col min="11790" max="11792" width="0" style="36" hidden="1" customWidth="1"/>
    <col min="11793" max="11799" width="9.1640625" style="36" customWidth="1"/>
    <col min="11800" max="11800" width="15.33203125" style="36" bestFit="1" customWidth="1"/>
    <col min="11801" max="12032" width="8.83203125" style="36"/>
    <col min="12033" max="12033" width="4.83203125" style="36" bestFit="1" customWidth="1"/>
    <col min="12034" max="12034" width="12.33203125" style="36" bestFit="1" customWidth="1"/>
    <col min="12035" max="12043" width="0" style="36" hidden="1" customWidth="1"/>
    <col min="12044" max="12044" width="7" style="36" bestFit="1" customWidth="1"/>
    <col min="12045" max="12045" width="17.5" style="36" customWidth="1"/>
    <col min="12046" max="12048" width="0" style="36" hidden="1" customWidth="1"/>
    <col min="12049" max="12055" width="9.1640625" style="36" customWidth="1"/>
    <col min="12056" max="12056" width="15.33203125" style="36" bestFit="1" customWidth="1"/>
    <col min="12057" max="12288" width="8.83203125" style="36"/>
    <col min="12289" max="12289" width="4.83203125" style="36" bestFit="1" customWidth="1"/>
    <col min="12290" max="12290" width="12.33203125" style="36" bestFit="1" customWidth="1"/>
    <col min="12291" max="12299" width="0" style="36" hidden="1" customWidth="1"/>
    <col min="12300" max="12300" width="7" style="36" bestFit="1" customWidth="1"/>
    <col min="12301" max="12301" width="17.5" style="36" customWidth="1"/>
    <col min="12302" max="12304" width="0" style="36" hidden="1" customWidth="1"/>
    <col min="12305" max="12311" width="9.1640625" style="36" customWidth="1"/>
    <col min="12312" max="12312" width="15.33203125" style="36" bestFit="1" customWidth="1"/>
    <col min="12313" max="12544" width="8.83203125" style="36"/>
    <col min="12545" max="12545" width="4.83203125" style="36" bestFit="1" customWidth="1"/>
    <col min="12546" max="12546" width="12.33203125" style="36" bestFit="1" customWidth="1"/>
    <col min="12547" max="12555" width="0" style="36" hidden="1" customWidth="1"/>
    <col min="12556" max="12556" width="7" style="36" bestFit="1" customWidth="1"/>
    <col min="12557" max="12557" width="17.5" style="36" customWidth="1"/>
    <col min="12558" max="12560" width="0" style="36" hidden="1" customWidth="1"/>
    <col min="12561" max="12567" width="9.1640625" style="36" customWidth="1"/>
    <col min="12568" max="12568" width="15.33203125" style="36" bestFit="1" customWidth="1"/>
    <col min="12569" max="12800" width="8.83203125" style="36"/>
    <col min="12801" max="12801" width="4.83203125" style="36" bestFit="1" customWidth="1"/>
    <col min="12802" max="12802" width="12.33203125" style="36" bestFit="1" customWidth="1"/>
    <col min="12803" max="12811" width="0" style="36" hidden="1" customWidth="1"/>
    <col min="12812" max="12812" width="7" style="36" bestFit="1" customWidth="1"/>
    <col min="12813" max="12813" width="17.5" style="36" customWidth="1"/>
    <col min="12814" max="12816" width="0" style="36" hidden="1" customWidth="1"/>
    <col min="12817" max="12823" width="9.1640625" style="36" customWidth="1"/>
    <col min="12824" max="12824" width="15.33203125" style="36" bestFit="1" customWidth="1"/>
    <col min="12825" max="13056" width="8.83203125" style="36"/>
    <col min="13057" max="13057" width="4.83203125" style="36" bestFit="1" customWidth="1"/>
    <col min="13058" max="13058" width="12.33203125" style="36" bestFit="1" customWidth="1"/>
    <col min="13059" max="13067" width="0" style="36" hidden="1" customWidth="1"/>
    <col min="13068" max="13068" width="7" style="36" bestFit="1" customWidth="1"/>
    <col min="13069" max="13069" width="17.5" style="36" customWidth="1"/>
    <col min="13070" max="13072" width="0" style="36" hidden="1" customWidth="1"/>
    <col min="13073" max="13079" width="9.1640625" style="36" customWidth="1"/>
    <col min="13080" max="13080" width="15.33203125" style="36" bestFit="1" customWidth="1"/>
    <col min="13081" max="13312" width="8.83203125" style="36"/>
    <col min="13313" max="13313" width="4.83203125" style="36" bestFit="1" customWidth="1"/>
    <col min="13314" max="13314" width="12.33203125" style="36" bestFit="1" customWidth="1"/>
    <col min="13315" max="13323" width="0" style="36" hidden="1" customWidth="1"/>
    <col min="13324" max="13324" width="7" style="36" bestFit="1" customWidth="1"/>
    <col min="13325" max="13325" width="17.5" style="36" customWidth="1"/>
    <col min="13326" max="13328" width="0" style="36" hidden="1" customWidth="1"/>
    <col min="13329" max="13335" width="9.1640625" style="36" customWidth="1"/>
    <col min="13336" max="13336" width="15.33203125" style="36" bestFit="1" customWidth="1"/>
    <col min="13337" max="13568" width="8.83203125" style="36"/>
    <col min="13569" max="13569" width="4.83203125" style="36" bestFit="1" customWidth="1"/>
    <col min="13570" max="13570" width="12.33203125" style="36" bestFit="1" customWidth="1"/>
    <col min="13571" max="13579" width="0" style="36" hidden="1" customWidth="1"/>
    <col min="13580" max="13580" width="7" style="36" bestFit="1" customWidth="1"/>
    <col min="13581" max="13581" width="17.5" style="36" customWidth="1"/>
    <col min="13582" max="13584" width="0" style="36" hidden="1" customWidth="1"/>
    <col min="13585" max="13591" width="9.1640625" style="36" customWidth="1"/>
    <col min="13592" max="13592" width="15.33203125" style="36" bestFit="1" customWidth="1"/>
    <col min="13593" max="13824" width="8.83203125" style="36"/>
    <col min="13825" max="13825" width="4.83203125" style="36" bestFit="1" customWidth="1"/>
    <col min="13826" max="13826" width="12.33203125" style="36" bestFit="1" customWidth="1"/>
    <col min="13827" max="13835" width="0" style="36" hidden="1" customWidth="1"/>
    <col min="13836" max="13836" width="7" style="36" bestFit="1" customWidth="1"/>
    <col min="13837" max="13837" width="17.5" style="36" customWidth="1"/>
    <col min="13838" max="13840" width="0" style="36" hidden="1" customWidth="1"/>
    <col min="13841" max="13847" width="9.1640625" style="36" customWidth="1"/>
    <col min="13848" max="13848" width="15.33203125" style="36" bestFit="1" customWidth="1"/>
    <col min="13849" max="14080" width="8.83203125" style="36"/>
    <col min="14081" max="14081" width="4.83203125" style="36" bestFit="1" customWidth="1"/>
    <col min="14082" max="14082" width="12.33203125" style="36" bestFit="1" customWidth="1"/>
    <col min="14083" max="14091" width="0" style="36" hidden="1" customWidth="1"/>
    <col min="14092" max="14092" width="7" style="36" bestFit="1" customWidth="1"/>
    <col min="14093" max="14093" width="17.5" style="36" customWidth="1"/>
    <col min="14094" max="14096" width="0" style="36" hidden="1" customWidth="1"/>
    <col min="14097" max="14103" width="9.1640625" style="36" customWidth="1"/>
    <col min="14104" max="14104" width="15.33203125" style="36" bestFit="1" customWidth="1"/>
    <col min="14105" max="14336" width="8.83203125" style="36"/>
    <col min="14337" max="14337" width="4.83203125" style="36" bestFit="1" customWidth="1"/>
    <col min="14338" max="14338" width="12.33203125" style="36" bestFit="1" customWidth="1"/>
    <col min="14339" max="14347" width="0" style="36" hidden="1" customWidth="1"/>
    <col min="14348" max="14348" width="7" style="36" bestFit="1" customWidth="1"/>
    <col min="14349" max="14349" width="17.5" style="36" customWidth="1"/>
    <col min="14350" max="14352" width="0" style="36" hidden="1" customWidth="1"/>
    <col min="14353" max="14359" width="9.1640625" style="36" customWidth="1"/>
    <col min="14360" max="14360" width="15.33203125" style="36" bestFit="1" customWidth="1"/>
    <col min="14361" max="14592" width="8.83203125" style="36"/>
    <col min="14593" max="14593" width="4.83203125" style="36" bestFit="1" customWidth="1"/>
    <col min="14594" max="14594" width="12.33203125" style="36" bestFit="1" customWidth="1"/>
    <col min="14595" max="14603" width="0" style="36" hidden="1" customWidth="1"/>
    <col min="14604" max="14604" width="7" style="36" bestFit="1" customWidth="1"/>
    <col min="14605" max="14605" width="17.5" style="36" customWidth="1"/>
    <col min="14606" max="14608" width="0" style="36" hidden="1" customWidth="1"/>
    <col min="14609" max="14615" width="9.1640625" style="36" customWidth="1"/>
    <col min="14616" max="14616" width="15.33203125" style="36" bestFit="1" customWidth="1"/>
    <col min="14617" max="14848" width="8.83203125" style="36"/>
    <col min="14849" max="14849" width="4.83203125" style="36" bestFit="1" customWidth="1"/>
    <col min="14850" max="14850" width="12.33203125" style="36" bestFit="1" customWidth="1"/>
    <col min="14851" max="14859" width="0" style="36" hidden="1" customWidth="1"/>
    <col min="14860" max="14860" width="7" style="36" bestFit="1" customWidth="1"/>
    <col min="14861" max="14861" width="17.5" style="36" customWidth="1"/>
    <col min="14862" max="14864" width="0" style="36" hidden="1" customWidth="1"/>
    <col min="14865" max="14871" width="9.1640625" style="36" customWidth="1"/>
    <col min="14872" max="14872" width="15.33203125" style="36" bestFit="1" customWidth="1"/>
    <col min="14873" max="15104" width="8.83203125" style="36"/>
    <col min="15105" max="15105" width="4.83203125" style="36" bestFit="1" customWidth="1"/>
    <col min="15106" max="15106" width="12.33203125" style="36" bestFit="1" customWidth="1"/>
    <col min="15107" max="15115" width="0" style="36" hidden="1" customWidth="1"/>
    <col min="15116" max="15116" width="7" style="36" bestFit="1" customWidth="1"/>
    <col min="15117" max="15117" width="17.5" style="36" customWidth="1"/>
    <col min="15118" max="15120" width="0" style="36" hidden="1" customWidth="1"/>
    <col min="15121" max="15127" width="9.1640625" style="36" customWidth="1"/>
    <col min="15128" max="15128" width="15.33203125" style="36" bestFit="1" customWidth="1"/>
    <col min="15129" max="15360" width="8.83203125" style="36"/>
    <col min="15361" max="15361" width="4.83203125" style="36" bestFit="1" customWidth="1"/>
    <col min="15362" max="15362" width="12.33203125" style="36" bestFit="1" customWidth="1"/>
    <col min="15363" max="15371" width="0" style="36" hidden="1" customWidth="1"/>
    <col min="15372" max="15372" width="7" style="36" bestFit="1" customWidth="1"/>
    <col min="15373" max="15373" width="17.5" style="36" customWidth="1"/>
    <col min="15374" max="15376" width="0" style="36" hidden="1" customWidth="1"/>
    <col min="15377" max="15383" width="9.1640625" style="36" customWidth="1"/>
    <col min="15384" max="15384" width="15.33203125" style="36" bestFit="1" customWidth="1"/>
    <col min="15385" max="15616" width="8.83203125" style="36"/>
    <col min="15617" max="15617" width="4.83203125" style="36" bestFit="1" customWidth="1"/>
    <col min="15618" max="15618" width="12.33203125" style="36" bestFit="1" customWidth="1"/>
    <col min="15619" max="15627" width="0" style="36" hidden="1" customWidth="1"/>
    <col min="15628" max="15628" width="7" style="36" bestFit="1" customWidth="1"/>
    <col min="15629" max="15629" width="17.5" style="36" customWidth="1"/>
    <col min="15630" max="15632" width="0" style="36" hidden="1" customWidth="1"/>
    <col min="15633" max="15639" width="9.1640625" style="36" customWidth="1"/>
    <col min="15640" max="15640" width="15.33203125" style="36" bestFit="1" customWidth="1"/>
    <col min="15641" max="15872" width="8.83203125" style="36"/>
    <col min="15873" max="15873" width="4.83203125" style="36" bestFit="1" customWidth="1"/>
    <col min="15874" max="15874" width="12.33203125" style="36" bestFit="1" customWidth="1"/>
    <col min="15875" max="15883" width="0" style="36" hidden="1" customWidth="1"/>
    <col min="15884" max="15884" width="7" style="36" bestFit="1" customWidth="1"/>
    <col min="15885" max="15885" width="17.5" style="36" customWidth="1"/>
    <col min="15886" max="15888" width="0" style="36" hidden="1" customWidth="1"/>
    <col min="15889" max="15895" width="9.1640625" style="36" customWidth="1"/>
    <col min="15896" max="15896" width="15.33203125" style="36" bestFit="1" customWidth="1"/>
    <col min="15897" max="16128" width="8.83203125" style="36"/>
    <col min="16129" max="16129" width="4.83203125" style="36" bestFit="1" customWidth="1"/>
    <col min="16130" max="16130" width="12.33203125" style="36" bestFit="1" customWidth="1"/>
    <col min="16131" max="16139" width="0" style="36" hidden="1" customWidth="1"/>
    <col min="16140" max="16140" width="7" style="36" bestFit="1" customWidth="1"/>
    <col min="16141" max="16141" width="17.5" style="36" customWidth="1"/>
    <col min="16142" max="16144" width="0" style="36" hidden="1" customWidth="1"/>
    <col min="16145" max="16151" width="9.1640625" style="36" customWidth="1"/>
    <col min="16152" max="16152" width="15.33203125" style="36" bestFit="1" customWidth="1"/>
    <col min="16153" max="16384" width="8.83203125" style="36"/>
  </cols>
  <sheetData>
    <row r="1" spans="1:24">
      <c r="B1" s="37" t="s">
        <v>401</v>
      </c>
      <c r="C1" s="38"/>
      <c r="D1" s="38"/>
      <c r="E1" s="38"/>
      <c r="F1" s="38"/>
      <c r="G1" s="38"/>
      <c r="H1" s="38"/>
      <c r="I1" s="38"/>
      <c r="J1" s="38"/>
      <c r="K1" s="38"/>
      <c r="M1" s="37" t="s">
        <v>401</v>
      </c>
      <c r="N1" s="36" t="s">
        <v>402</v>
      </c>
      <c r="O1" s="36" t="s">
        <v>402</v>
      </c>
      <c r="P1" s="36" t="s">
        <v>402</v>
      </c>
      <c r="Q1" s="39"/>
      <c r="R1" s="39"/>
      <c r="S1" s="39"/>
      <c r="T1" s="39"/>
      <c r="U1" s="39"/>
      <c r="V1" s="39"/>
      <c r="W1" s="39"/>
    </row>
    <row r="2" spans="1:24">
      <c r="B2" s="37" t="s">
        <v>403</v>
      </c>
      <c r="C2" s="38"/>
      <c r="D2" s="38"/>
      <c r="E2" s="38"/>
      <c r="F2" s="38"/>
      <c r="G2" s="38"/>
      <c r="H2" s="38"/>
      <c r="I2" s="38"/>
      <c r="J2" s="38"/>
      <c r="K2" s="38"/>
      <c r="M2" s="37" t="s">
        <v>404</v>
      </c>
      <c r="Q2" s="39"/>
      <c r="R2" s="39"/>
      <c r="S2" s="39"/>
      <c r="T2" s="39"/>
      <c r="U2" s="39"/>
      <c r="V2" s="39"/>
      <c r="W2" s="39"/>
      <c r="X2" s="41"/>
    </row>
    <row r="3" spans="1:24">
      <c r="B3" s="37" t="s">
        <v>405</v>
      </c>
      <c r="C3" s="38"/>
      <c r="D3" s="38"/>
      <c r="E3" s="38"/>
      <c r="F3" s="38"/>
      <c r="G3" s="38"/>
      <c r="H3" s="38"/>
      <c r="I3" s="38"/>
      <c r="J3" s="38"/>
      <c r="K3" s="38"/>
      <c r="M3" s="37" t="s">
        <v>406</v>
      </c>
      <c r="Q3" s="39"/>
      <c r="R3" s="39"/>
      <c r="S3" s="39"/>
      <c r="T3" s="39"/>
      <c r="U3" s="39"/>
      <c r="V3" s="39"/>
      <c r="W3" s="39"/>
      <c r="X3" s="41"/>
    </row>
    <row r="4" spans="1:24">
      <c r="B4" s="37" t="s">
        <v>407</v>
      </c>
      <c r="C4" s="38"/>
      <c r="D4" s="38"/>
      <c r="E4" s="38"/>
      <c r="F4" s="38"/>
      <c r="G4" s="38"/>
      <c r="H4" s="38"/>
      <c r="I4" s="38"/>
      <c r="J4" s="38"/>
      <c r="K4" s="38"/>
      <c r="M4" s="37" t="s">
        <v>408</v>
      </c>
      <c r="Q4" s="39"/>
      <c r="R4" s="39"/>
      <c r="S4" s="39"/>
      <c r="T4" s="39"/>
      <c r="U4" s="39"/>
      <c r="V4" s="39"/>
      <c r="W4" s="39"/>
      <c r="X4" s="41"/>
    </row>
    <row r="5" spans="1:24">
      <c r="B5" s="37"/>
      <c r="C5" s="38"/>
      <c r="D5" s="38"/>
      <c r="E5" s="38"/>
      <c r="F5" s="38"/>
      <c r="G5" s="38"/>
      <c r="H5" s="38"/>
      <c r="I5" s="38"/>
      <c r="J5" s="38"/>
      <c r="K5" s="38"/>
      <c r="M5" s="37"/>
      <c r="Q5" s="39"/>
      <c r="R5" s="39"/>
      <c r="S5" s="39"/>
      <c r="T5" s="39"/>
      <c r="U5" s="39"/>
      <c r="V5" s="39"/>
      <c r="W5" s="39"/>
      <c r="X5" s="41"/>
    </row>
    <row r="6" spans="1:24">
      <c r="B6" s="37"/>
      <c r="C6" s="38"/>
      <c r="D6" s="38"/>
      <c r="E6" s="38"/>
      <c r="F6" s="38"/>
      <c r="G6" s="38"/>
      <c r="H6" s="38"/>
      <c r="I6" s="38"/>
      <c r="J6" s="38"/>
      <c r="K6" s="38"/>
      <c r="M6" s="37"/>
      <c r="Q6" s="39"/>
      <c r="R6" s="39"/>
      <c r="S6" s="39"/>
      <c r="T6" s="39"/>
      <c r="U6" s="39"/>
      <c r="V6" s="39"/>
      <c r="W6" s="39"/>
      <c r="X6" s="41"/>
    </row>
    <row r="7" spans="1:24">
      <c r="B7" s="37"/>
      <c r="C7" s="38"/>
      <c r="D7" s="38"/>
      <c r="E7" s="38"/>
      <c r="F7" s="38"/>
      <c r="G7" s="38"/>
      <c r="H7" s="38"/>
      <c r="I7" s="38"/>
      <c r="J7" s="38"/>
      <c r="K7" s="38"/>
      <c r="M7" s="37"/>
      <c r="Q7" s="39"/>
      <c r="R7" s="39"/>
      <c r="S7" s="39"/>
      <c r="T7" s="39"/>
      <c r="U7" s="39"/>
      <c r="V7" s="39"/>
      <c r="W7" s="39"/>
      <c r="X7" s="41"/>
    </row>
    <row r="8" spans="1:24">
      <c r="B8" s="37"/>
      <c r="C8" s="38"/>
      <c r="D8" s="38"/>
      <c r="E8" s="38"/>
      <c r="F8" s="38"/>
      <c r="G8" s="38"/>
      <c r="H8" s="38"/>
      <c r="I8" s="38"/>
      <c r="J8" s="38"/>
      <c r="K8" s="38"/>
      <c r="M8" s="37"/>
      <c r="Q8" s="39"/>
      <c r="R8" s="39"/>
      <c r="S8" s="39"/>
      <c r="T8" s="39"/>
      <c r="U8" s="39"/>
      <c r="V8" s="39"/>
      <c r="W8" s="39"/>
      <c r="X8" s="41"/>
    </row>
    <row r="9" spans="1:24">
      <c r="B9" s="37" t="str">
        <f>'[1]1828'!J9</f>
        <v>noon</v>
      </c>
      <c r="C9" s="38"/>
      <c r="D9" s="38"/>
      <c r="E9" s="38"/>
      <c r="F9" s="38"/>
      <c r="G9" s="38"/>
      <c r="H9" s="38"/>
      <c r="I9" s="38"/>
      <c r="J9" s="38"/>
      <c r="K9" s="38"/>
      <c r="M9" s="37"/>
      <c r="Q9" s="39"/>
      <c r="R9" s="39"/>
      <c r="S9" s="39"/>
      <c r="T9" s="39"/>
      <c r="U9" s="39"/>
      <c r="V9" s="39"/>
      <c r="W9" s="39"/>
      <c r="X9" s="41"/>
    </row>
    <row r="10" spans="1:24">
      <c r="A10" s="36" t="s">
        <v>409</v>
      </c>
      <c r="B10" s="37" t="str">
        <f>'[1]1828'!J10</f>
        <v>wind direction</v>
      </c>
      <c r="C10" s="38"/>
      <c r="D10" s="38"/>
      <c r="E10" s="38"/>
      <c r="F10" s="38"/>
      <c r="G10" s="38"/>
      <c r="H10" s="38"/>
      <c r="I10" s="38"/>
      <c r="J10" s="38"/>
      <c r="K10" s="38"/>
      <c r="L10" s="36" t="s">
        <v>410</v>
      </c>
      <c r="M10" s="37" t="str">
        <f>'[1]1828'!W10</f>
        <v>Magnetic variation</v>
      </c>
      <c r="N10" s="36" t="str">
        <f t="shared" ref="N10:N73" si="0">IF(M10&lt;0,"0W",M10)</f>
        <v>Magnetic variation</v>
      </c>
      <c r="O10" s="36" t="str">
        <f t="shared" ref="O10:O73" si="1">IF(N10=0,0,LEFT(N10,LEN(N10)-1))</f>
        <v>Magnetic variatio</v>
      </c>
      <c r="Q10" s="39"/>
      <c r="R10" s="39"/>
      <c r="S10" s="39"/>
      <c r="T10" s="39"/>
      <c r="U10" s="39"/>
      <c r="V10" s="39"/>
      <c r="W10" s="39"/>
      <c r="X10" s="41" t="s">
        <v>411</v>
      </c>
    </row>
    <row r="11" spans="1:24" ht="14">
      <c r="A11" s="36">
        <v>1</v>
      </c>
      <c r="B11" s="37">
        <f>'1838'!J11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'1838'!Z11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'1838'!J12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'1838'!Z12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'1838'!J13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'1838'!Z13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'1838'!J14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'1838'!Z14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'1838'!J15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'1838'!Z15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'1838'!J16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'1838'!Z16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'1838'!J17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'1838'!Z17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'1838'!J18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'1838'!Z18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'1838'!J19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'1838'!Z19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'1838'!J20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'1838'!Z20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'1838'!J21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'1838'!Z21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'1838'!J22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'1838'!Z22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'1838'!J23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'1838'!Z23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'1838'!J24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'1838'!Z24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'1838'!J25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'1838'!Z25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'1838'!J26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'1838'!Z26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'1838'!J27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'1838'!Z27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'1838'!J28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'1838'!Z28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'1838'!J29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'1838'!Z29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'1838'!J30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'1838'!Z30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'1838'!J31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'1838'!Z31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'1838'!J32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'1838'!Z32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'1838'!J33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'1838'!Z33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'1838'!J34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'1838'!Z34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'1838'!J35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'1838'!Z35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'1838'!J36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'1838'!Z36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'1838'!J37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'1838'!Z37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'1838'!J38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'1838'!Z38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'1838'!J39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'1838'!Z39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'1838'!J40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'1838'!Z40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'1838'!J41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'1838'!Z41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'1838'!J42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'1838'!Z42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'1838'!J43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'1838'!Z43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'1838'!J44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'1838'!Z44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'1838'!J45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'1838'!Z45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'1838'!J46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'1838'!Z46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'1838'!J47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'1838'!Z47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'1838'!J48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'1838'!Z48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'1838'!J49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'1838'!Z49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'1838'!J50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'1838'!Z50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'1838'!J51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'1838'!Z51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'1838'!J52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'1838'!Z52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'1838'!J53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'1838'!Z53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'1838'!J54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'1838'!Z54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'1838'!J55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'1838'!Z55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'1838'!J56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'1838'!Z56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'1838'!J57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'1838'!Z57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'1838'!J58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'1838'!Z58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'1838'!J59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'1838'!Z59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'1838'!J60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'1838'!Z60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'1838'!J61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'1838'!Z61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'1838'!J62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'1838'!Z62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'1838'!J63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'1838'!Z63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'1838'!J64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'1838'!Z64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'1838'!J65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'1838'!Z65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'1838'!J66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'1838'!Z66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'1838'!J67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'1838'!Z67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'1838'!J68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'1838'!Z68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'1838'!J69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'1838'!Z69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'1838'!J70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'1838'!Z70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'1838'!J71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'1838'!Z71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'1838'!J72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'1838'!Z72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'1838'!J73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'1838'!Z73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'1838'!J74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'1838'!Z74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'1838'!J75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'1838'!Z75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'1838'!J76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'1838'!Z76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'1838'!J77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'1838'!Z77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'1838'!J78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'1838'!Z78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'1838'!J79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'1838'!Z79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'1838'!J80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'1838'!Z80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'1838'!J81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'1838'!Z81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'1838'!J82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'1838'!Z82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'1838'!J83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'1838'!Z83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'1838'!J84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'1838'!Z84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'1838'!J85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'1838'!Z85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'1838'!J86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'1838'!Z86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'1838'!J87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'1838'!Z87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'1838'!J88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'1838'!Z88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'1838'!J89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'1838'!Z89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'1838'!J90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'1838'!Z90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'1838'!J91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'1838'!Z91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'1838'!J92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'1838'!Z92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'1838'!J93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'1838'!Z93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'1838'!J94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'1838'!Z94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'1838'!J95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'1838'!Z95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'1838'!J96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'1838'!Z96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'1838'!J97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'1838'!Z97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'1838'!J98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'1838'!Z98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'1838'!J99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'1838'!Z99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'1838'!J100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'1838'!Z100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'1838'!J101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'1838'!Z101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'1838'!J102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'1838'!Z102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'1838'!J103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'1838'!Z103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'1838'!J104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'1838'!Z104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'1838'!J105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'1838'!Z105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'1838'!J106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'1838'!Z106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'1838'!J107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'1838'!Z107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'1838'!J108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'1838'!Z108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'1838'!J109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'1838'!Z109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'1838'!J110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'1838'!Z110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'1838'!J111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'1838'!Z111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'1838'!J112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'1838'!Z112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'1838'!J113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'1838'!Z113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'1838'!J114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'1838'!Z114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'1838'!J115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'1838'!Z115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'1838'!J116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'1838'!Z116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'1838'!J117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'1838'!Z117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'1838'!J118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'1838'!Z118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'1838'!J119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'1838'!Z119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'1838'!J120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'1838'!Z120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'1838'!J121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'1838'!Z121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'1838'!J122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'1838'!Z122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'1838'!J123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'1838'!Z123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'1838'!J124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'1838'!Z124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'1838'!J125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'1838'!Z125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'1838'!J126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'1838'!Z126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'1838'!J127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'1838'!Z127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'1838'!J128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'1838'!Z128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'1838'!J129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'1838'!Z129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'1838'!J130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'1838'!Z130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'1838'!J131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'1838'!Z131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'1838'!J132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'1838'!Z132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'1838'!J133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'1838'!Z133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'1838'!J134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'1838'!Z134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'1838'!J135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'1838'!Z135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'1838'!J136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'1838'!Z136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'1838'!J137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'1838'!Z137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'1838'!J138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'1838'!Z138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'1838'!J139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'1838'!Z139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'1838'!J140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'1838'!Z140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'1838'!J141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'1838'!Z141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'1838'!J142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'1838'!Z142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'1838'!J143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'1838'!Z143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'1838'!J144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'1838'!Z144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'1838'!J145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'1838'!Z145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'1838'!J146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'1838'!Z146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'1838'!J147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'1838'!Z147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'1838'!J148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'1838'!Z148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'1838'!J149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'1838'!Z149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'1838'!J150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'1838'!Z150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'1838'!J151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'1838'!Z151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'1838'!J152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'1838'!Z152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'1838'!J153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'1838'!Z153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'1838'!J154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'1838'!Z154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'1838'!J155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'1838'!Z155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'1838'!J156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'1838'!Z156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'1838'!J157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'1838'!Z157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'1838'!J158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'1838'!Z158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'1838'!J159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'1838'!Z159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'1838'!J160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'1838'!Z160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'1838'!J161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'1838'!Z161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'1838'!J162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'1838'!Z162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'1838'!J163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'1838'!Z163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'1838'!J164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'1838'!Z164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'1838'!J165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'1838'!Z165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'1838'!J166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'1838'!Z166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'1838'!J167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'1838'!Z167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'1838'!J168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'1838'!Z168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'1838'!J169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'1838'!Z169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'1838'!J170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'1838'!Z170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'1838'!J171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'1838'!Z171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'1838'!J172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'1838'!Z172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'1838'!J173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'1838'!Z173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'1838'!J174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'1838'!Z174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'1838'!J175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'1838'!Z175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'1838'!J176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'1838'!Z176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'1838'!J177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'1838'!Z177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'1838'!J178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'1838'!Z178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'1838'!J179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'1838'!Z179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'1838'!J180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'1838'!Z180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'1838'!J181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'1838'!Z181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'1838'!J182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'1838'!Z182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'1838'!J183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'1838'!Z183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'1838'!J184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'1838'!Z184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'1838'!J185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'1838'!Z185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t="str">
        <f>'1838'!J186</f>
        <v>WSW</v>
      </c>
      <c r="C186" s="38">
        <v>999</v>
      </c>
      <c r="D186" s="40">
        <f>IF(B186=0,"",IF(B186=Lookup!$K$7,Lookup!$L$7,IF(B186=Lookup!$K$8,Lookup!$L$8,IF(B186=Lookup!$K$9,Lookup!$L$9,IF(B186=Lookup!$K$10,Lookup!$L$10,IF(B186=Lookup!$K$11,Lookup!$L$11,999))))))</f>
        <v>999</v>
      </c>
      <c r="E186" s="40">
        <f>IF(D186=999,IF(B186=Lookup!$K$12,Lookup!$L$12,IF(B186=Lookup!$K$13,Lookup!$L$13,IF(B186=Lookup!$K$14,Lookup!$L$14,IF(B186=Lookup!$K$15,Lookup!$L$15,IF(B186=Lookup!$K$16,Lookup!$L$16,999))))),"")</f>
        <v>999</v>
      </c>
      <c r="F186" s="40">
        <f>IF(E186=999,IF(B186=Lookup!$K$17,Lookup!$L$17,IF(B186=Lookup!$K$18,Lookup!$L$18,IF(B186=Lookup!$K$19,Lookup!$L$19,IF(B186=Lookup!$K$20,Lookup!$L$20,IF(B186=Lookup!$K$21,Lookup!$L$21,999))))),"")</f>
        <v>999</v>
      </c>
      <c r="G186" s="40">
        <f>IF(F186=999,IF(B186=Lookup!$K$22,Lookup!$L$22,IF(B186=Lookup!$K$23,Lookup!$L$23,IF(B186=Lookup!$K$24,Lookup!$L$24,IF(B186=Lookup!$K$25,Lookup!$L$25,IF(B186=Lookup!$K$26,Lookup!$L$26,999))))),"")</f>
        <v>999</v>
      </c>
      <c r="H186" s="40">
        <f>IF(G186=999,IF(B186=Lookup!$K$27,Lookup!$L$27,IF(B186=Lookup!$K$28,Lookup!$L$28,IF(B186=Lookup!$K$29,Lookup!$L$29,IF(B186=Lookup!$K$30,Lookup!$L$30,IF(B186=Lookup!$K$31,Lookup!$L$31,999))))),"")</f>
        <v>247.5</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247.5</v>
      </c>
      <c r="L186" s="36">
        <f t="shared" si="17"/>
        <v>247.5</v>
      </c>
      <c r="M186" s="37" t="str">
        <f>'1838'!Z186</f>
        <v>15W</v>
      </c>
      <c r="N186" s="36" t="str">
        <f t="shared" si="12"/>
        <v>15W</v>
      </c>
      <c r="O186" s="36" t="str">
        <f t="shared" si="13"/>
        <v>15</v>
      </c>
      <c r="P186" s="36">
        <f t="shared" si="15"/>
        <v>262.5</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WbS</v>
      </c>
      <c r="V186" s="39"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WbS</v>
      </c>
    </row>
    <row r="187" spans="1:24" ht="14">
      <c r="A187" s="36">
        <v>177</v>
      </c>
      <c r="B187" s="37" t="str">
        <f>'1838'!J187</f>
        <v>S</v>
      </c>
      <c r="C187" s="38">
        <v>999</v>
      </c>
      <c r="D187" s="40">
        <f>IF(B187=0,"",IF(B187=Lookup!$K$7,Lookup!$L$7,IF(B187=Lookup!$K$8,Lookup!$L$8,IF(B187=Lookup!$K$9,Lookup!$L$9,IF(B187=Lookup!$K$10,Lookup!$L$10,IF(B187=Lookup!$K$11,Lookup!$L$11,999))))))</f>
        <v>999</v>
      </c>
      <c r="E187" s="40">
        <f>IF(D187=999,IF(B187=Lookup!$K$12,Lookup!$L$12,IF(B187=Lookup!$K$13,Lookup!$L$13,IF(B187=Lookup!$K$14,Lookup!$L$14,IF(B187=Lookup!$K$15,Lookup!$L$15,IF(B187=Lookup!$K$16,Lookup!$L$16,999))))),"")</f>
        <v>999</v>
      </c>
      <c r="F187" s="40">
        <f>IF(E187=999,IF(B187=Lookup!$K$17,Lookup!$L$17,IF(B187=Lookup!$K$18,Lookup!$L$18,IF(B187=Lookup!$K$19,Lookup!$L$19,IF(B187=Lookup!$K$20,Lookup!$L$20,IF(B187=Lookup!$K$21,Lookup!$L$21,999))))),"")</f>
        <v>999</v>
      </c>
      <c r="G187" s="40">
        <f>IF(F187=999,IF(B187=Lookup!$K$22,Lookup!$L$22,IF(B187=Lookup!$K$23,Lookup!$L$23,IF(B187=Lookup!$K$24,Lookup!$L$24,IF(B187=Lookup!$K$25,Lookup!$L$25,IF(B187=Lookup!$K$26,Lookup!$L$26,999))))),"")</f>
        <v>180</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180</v>
      </c>
      <c r="L187" s="36">
        <f t="shared" si="17"/>
        <v>180</v>
      </c>
      <c r="M187" s="37" t="str">
        <f>'1838'!Z187</f>
        <v>15W</v>
      </c>
      <c r="N187" s="36" t="str">
        <f t="shared" si="12"/>
        <v>15W</v>
      </c>
      <c r="O187" s="36" t="str">
        <f t="shared" si="13"/>
        <v>15</v>
      </c>
      <c r="P187" s="36">
        <f t="shared" si="15"/>
        <v>195</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SbW</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SbW</v>
      </c>
    </row>
    <row r="188" spans="1:24" ht="14">
      <c r="A188" s="36">
        <v>178</v>
      </c>
      <c r="B188" s="37" t="str">
        <f>'1838'!J188</f>
        <v>SSW</v>
      </c>
      <c r="C188" s="38">
        <v>999</v>
      </c>
      <c r="D188" s="40">
        <f>IF(B188=0,"",IF(B188=Lookup!$K$7,Lookup!$L$7,IF(B188=Lookup!$K$8,Lookup!$L$8,IF(B188=Lookup!$K$9,Lookup!$L$9,IF(B188=Lookup!$K$10,Lookup!$L$10,IF(B188=Lookup!$K$11,Lookup!$L$11,999))))))</f>
        <v>999</v>
      </c>
      <c r="E188" s="40">
        <f>IF(D188=999,IF(B188=Lookup!$K$12,Lookup!$L$12,IF(B188=Lookup!$K$13,Lookup!$L$13,IF(B188=Lookup!$K$14,Lookup!$L$14,IF(B188=Lookup!$K$15,Lookup!$L$15,IF(B188=Lookup!$K$16,Lookup!$L$16,999))))),"")</f>
        <v>999</v>
      </c>
      <c r="F188" s="40">
        <f>IF(E188=999,IF(B188=Lookup!$K$17,Lookup!$L$17,IF(B188=Lookup!$K$18,Lookup!$L$18,IF(B188=Lookup!$K$19,Lookup!$L$19,IF(B188=Lookup!$K$20,Lookup!$L$20,IF(B188=Lookup!$K$21,Lookup!$L$21,999))))),"")</f>
        <v>999</v>
      </c>
      <c r="G188" s="40">
        <f>IF(F188=999,IF(B188=Lookup!$K$22,Lookup!$L$22,IF(B188=Lookup!$K$23,Lookup!$L$23,IF(B188=Lookup!$K$24,Lookup!$L$24,IF(B188=Lookup!$K$25,Lookup!$L$25,IF(B188=Lookup!$K$26,Lookup!$L$26,999))))),"")</f>
        <v>202.5</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202.5</v>
      </c>
      <c r="L188" s="36">
        <f t="shared" si="17"/>
        <v>202.5</v>
      </c>
      <c r="M188" s="37" t="str">
        <f>'1838'!Z188</f>
        <v>15W</v>
      </c>
      <c r="N188" s="36" t="str">
        <f t="shared" si="12"/>
        <v>15W</v>
      </c>
      <c r="O188" s="36" t="str">
        <f t="shared" si="13"/>
        <v>15</v>
      </c>
      <c r="P188" s="36">
        <f t="shared" si="15"/>
        <v>217.5</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SWbS</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SWbS</v>
      </c>
    </row>
    <row r="189" spans="1:24" ht="14">
      <c r="A189" s="36">
        <v>179</v>
      </c>
      <c r="B189" s="37" t="str">
        <f>'1838'!J189</f>
        <v>E</v>
      </c>
      <c r="C189" s="38">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90</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90</v>
      </c>
      <c r="L189" s="36">
        <f t="shared" si="17"/>
        <v>90</v>
      </c>
      <c r="M189" s="37" t="str">
        <f>'1838'!Z189</f>
        <v>33W</v>
      </c>
      <c r="N189" s="36" t="str">
        <f t="shared" si="12"/>
        <v>33W</v>
      </c>
      <c r="O189" s="36" t="str">
        <f t="shared" si="13"/>
        <v>33</v>
      </c>
      <c r="P189" s="36">
        <f t="shared" si="15"/>
        <v>123</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SEbE</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SEbE</v>
      </c>
    </row>
    <row r="190" spans="1:24" ht="14">
      <c r="A190" s="36">
        <v>180</v>
      </c>
      <c r="B190" s="37" t="str">
        <f>'1838'!J190</f>
        <v>SSW</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202.5</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202.5</v>
      </c>
      <c r="L190" s="36">
        <f t="shared" si="17"/>
        <v>202.5</v>
      </c>
      <c r="M190" s="37" t="str">
        <f>'1838'!Z190</f>
        <v>33W</v>
      </c>
      <c r="N190" s="36" t="str">
        <f t="shared" si="12"/>
        <v>33W</v>
      </c>
      <c r="O190" s="36" t="str">
        <f t="shared" si="13"/>
        <v>33</v>
      </c>
      <c r="P190" s="36">
        <f t="shared" si="15"/>
        <v>235.5</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SWbW</v>
      </c>
      <c r="V190" s="39"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SWbW</v>
      </c>
    </row>
    <row r="191" spans="1:24" ht="14">
      <c r="A191" s="36">
        <v>181</v>
      </c>
      <c r="B191" s="37" t="str">
        <f>'1838'!J191</f>
        <v>ESE</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999</v>
      </c>
      <c r="F191" s="40">
        <f>IF(E191=999,IF(B191=Lookup!$K$17,Lookup!$L$17,IF(B191=Lookup!$K$18,Lookup!$L$18,IF(B191=Lookup!$K$19,Lookup!$L$19,IF(B191=Lookup!$K$20,Lookup!$L$20,IF(B191=Lookup!$K$21,Lookup!$L$21,999))))),"")</f>
        <v>112.5</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112.5</v>
      </c>
      <c r="L191" s="36">
        <f t="shared" si="17"/>
        <v>112.5</v>
      </c>
      <c r="M191" s="37" t="str">
        <f>'1838'!Z191</f>
        <v>32W</v>
      </c>
      <c r="N191" s="36" t="str">
        <f t="shared" si="12"/>
        <v>32W</v>
      </c>
      <c r="O191" s="36" t="str">
        <f t="shared" si="13"/>
        <v>32</v>
      </c>
      <c r="P191" s="36">
        <f t="shared" si="15"/>
        <v>144.5</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SEbS</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SEbS</v>
      </c>
    </row>
    <row r="192" spans="1:24" ht="14">
      <c r="A192" s="36">
        <v>182</v>
      </c>
      <c r="B192" s="37" t="str">
        <f>'1838'!J192</f>
        <v>ENE</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67.5</v>
      </c>
      <c r="F192" s="40" t="str">
        <f>IF(E192=999,IF(B192=Lookup!$K$17,Lookup!$L$17,IF(B192=Lookup!$K$18,Lookup!$L$18,IF(B192=Lookup!$K$19,Lookup!$L$19,IF(B192=Lookup!$K$20,Lookup!$L$20,IF(B192=Lookup!$K$21,Lookup!$L$21,999))))),"")</f>
        <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67.5</v>
      </c>
      <c r="L192" s="36">
        <f t="shared" si="17"/>
        <v>67.5</v>
      </c>
      <c r="M192" s="37" t="str">
        <f>'1838'!Z192</f>
        <v>38W</v>
      </c>
      <c r="N192" s="36" t="str">
        <f t="shared" si="12"/>
        <v>38W</v>
      </c>
      <c r="O192" s="36" t="str">
        <f t="shared" si="13"/>
        <v>38</v>
      </c>
      <c r="P192" s="36">
        <f t="shared" si="15"/>
        <v>105.5</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EbS</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EbS</v>
      </c>
    </row>
    <row r="193" spans="1:24" ht="14">
      <c r="A193" s="36">
        <v>183</v>
      </c>
      <c r="B193" s="37" t="str">
        <f>'1838'!J193</f>
        <v>SE</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135</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135</v>
      </c>
      <c r="L193" s="36">
        <f t="shared" si="17"/>
        <v>135</v>
      </c>
      <c r="M193" s="37" t="str">
        <f>'1838'!Z193</f>
        <v>38W</v>
      </c>
      <c r="N193" s="36" t="str">
        <f t="shared" si="12"/>
        <v>38W</v>
      </c>
      <c r="O193" s="36" t="str">
        <f t="shared" si="13"/>
        <v>38</v>
      </c>
      <c r="P193" s="36">
        <f t="shared" si="15"/>
        <v>173</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SbE</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SbE</v>
      </c>
    </row>
    <row r="194" spans="1:24" ht="14">
      <c r="A194" s="36">
        <v>184</v>
      </c>
      <c r="B194" s="37" t="str">
        <f>'1838'!J194</f>
        <v>SE</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135</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135</v>
      </c>
      <c r="L194" s="36">
        <f t="shared" si="17"/>
        <v>135</v>
      </c>
      <c r="M194" s="37" t="str">
        <f>'1838'!Z194</f>
        <v>38W</v>
      </c>
      <c r="N194" s="36" t="str">
        <f t="shared" si="12"/>
        <v>38W</v>
      </c>
      <c r="O194" s="36" t="str">
        <f t="shared" si="13"/>
        <v>38</v>
      </c>
      <c r="P194" s="36">
        <f t="shared" si="15"/>
        <v>173</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SbE</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SbE</v>
      </c>
    </row>
    <row r="195" spans="1:24" ht="14">
      <c r="A195" s="36">
        <v>185</v>
      </c>
      <c r="B195" s="37" t="str">
        <f>'1838'!J195</f>
        <v>ESE</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999</v>
      </c>
      <c r="F195" s="40">
        <f>IF(E195=999,IF(B195=Lookup!$K$17,Lookup!$L$17,IF(B195=Lookup!$K$18,Lookup!$L$18,IF(B195=Lookup!$K$19,Lookup!$L$19,IF(B195=Lookup!$K$20,Lookup!$L$20,IF(B195=Lookup!$K$21,Lookup!$L$21,999))))),"")</f>
        <v>112.5</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112.5</v>
      </c>
      <c r="L195" s="36">
        <f t="shared" si="17"/>
        <v>112.5</v>
      </c>
      <c r="M195" s="37" t="str">
        <f>'1838'!Z195</f>
        <v>38W</v>
      </c>
      <c r="N195" s="36" t="str">
        <f t="shared" si="12"/>
        <v>38W</v>
      </c>
      <c r="O195" s="36" t="str">
        <f t="shared" si="13"/>
        <v>38</v>
      </c>
      <c r="P195" s="36">
        <f t="shared" si="15"/>
        <v>150.5</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SEbS</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SEbS</v>
      </c>
    </row>
    <row r="196" spans="1:24" ht="14">
      <c r="A196" s="36">
        <v>186</v>
      </c>
      <c r="B196" s="37" t="str">
        <f>'1838'!J196</f>
        <v>NEbE</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56.25</v>
      </c>
      <c r="F196" s="40" t="str">
        <f>IF(E196=999,IF(B196=Lookup!$K$17,Lookup!$L$17,IF(B196=Lookup!$K$18,Lookup!$L$18,IF(B196=Lookup!$K$19,Lookup!$L$19,IF(B196=Lookup!$K$20,Lookup!$L$20,IF(B196=Lookup!$K$21,Lookup!$L$21,999))))),"")</f>
        <v/>
      </c>
      <c r="G196" s="40" t="str">
        <f>IF(F196=999,IF(B196=Lookup!$K$22,Lookup!$L$22,IF(B196=Lookup!$K$23,Lookup!$L$23,IF(B196=Lookup!$K$24,Lookup!$L$24,IF(B196=Lookup!$K$25,Lookup!$L$25,IF(B196=Lookup!$K$26,Lookup!$L$26,999))))),"")</f>
        <v/>
      </c>
      <c r="H196" s="40" t="str">
        <f>IF(G196=999,IF(B196=Lookup!$K$27,Lookup!$L$27,IF(B196=Lookup!$K$28,Lookup!$L$28,IF(B196=Lookup!$K$29,Lookup!$L$29,IF(B196=Lookup!$K$30,Lookup!$L$30,IF(B196=Lookup!$K$31,Lookup!$L$31,999))))),"")</f>
        <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56.25</v>
      </c>
      <c r="L196" s="36">
        <f t="shared" si="17"/>
        <v>56.25</v>
      </c>
      <c r="M196" s="37" t="str">
        <f>'1838'!Z196</f>
        <v>44W</v>
      </c>
      <c r="N196" s="36" t="str">
        <f t="shared" si="12"/>
        <v>44W</v>
      </c>
      <c r="O196" s="36" t="str">
        <f t="shared" si="13"/>
        <v>44</v>
      </c>
      <c r="P196" s="36">
        <f t="shared" si="15"/>
        <v>100.25</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EbS</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EbS</v>
      </c>
    </row>
    <row r="197" spans="1:24" ht="14">
      <c r="A197" s="36">
        <v>187</v>
      </c>
      <c r="B197" s="37" t="str">
        <f>'1838'!J197</f>
        <v>SbE</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168.75</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168.75</v>
      </c>
      <c r="L197" s="36">
        <f t="shared" si="17"/>
        <v>168.75</v>
      </c>
      <c r="M197" s="37" t="str">
        <f>'1838'!Z197</f>
        <v>44W</v>
      </c>
      <c r="N197" s="36" t="str">
        <f t="shared" si="12"/>
        <v>44W</v>
      </c>
      <c r="O197" s="36" t="str">
        <f t="shared" si="13"/>
        <v>44</v>
      </c>
      <c r="P197" s="36">
        <f t="shared" si="15"/>
        <v>212.75</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SWbS</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SWbS</v>
      </c>
    </row>
    <row r="198" spans="1:24" ht="14">
      <c r="A198" s="36">
        <v>188</v>
      </c>
      <c r="B198" s="37" t="str">
        <f>'1838'!J198</f>
        <v>ESE</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112.5</v>
      </c>
      <c r="G198" s="40" t="str">
        <f>IF(F198=999,IF(B198=Lookup!$K$22,Lookup!$L$22,IF(B198=Lookup!$K$23,Lookup!$L$23,IF(B198=Lookup!$K$24,Lookup!$L$24,IF(B198=Lookup!$K$25,Lookup!$L$25,IF(B198=Lookup!$K$26,Lookup!$L$26,999))))),"")</f>
        <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112.5</v>
      </c>
      <c r="L198" s="36">
        <f t="shared" si="17"/>
        <v>112.5</v>
      </c>
      <c r="M198" s="37" t="str">
        <f>'1838'!Z198</f>
        <v>44W</v>
      </c>
      <c r="N198" s="36" t="str">
        <f t="shared" si="12"/>
        <v>44W</v>
      </c>
      <c r="O198" s="36" t="str">
        <f t="shared" si="13"/>
        <v>44</v>
      </c>
      <c r="P198" s="36">
        <f t="shared" si="15"/>
        <v>156.5</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SSE</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SSE</v>
      </c>
    </row>
    <row r="199" spans="1:24" ht="14">
      <c r="A199" s="36">
        <v>189</v>
      </c>
      <c r="B199" s="37" t="str">
        <f>'1838'!J199</f>
        <v>ENE</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67.5</v>
      </c>
      <c r="F199" s="40" t="str">
        <f>IF(E199=999,IF(B199=Lookup!$K$17,Lookup!$L$17,IF(B199=Lookup!$K$18,Lookup!$L$18,IF(B199=Lookup!$K$19,Lookup!$L$19,IF(B199=Lookup!$K$20,Lookup!$L$20,IF(B199=Lookup!$K$21,Lookup!$L$21,999))))),"")</f>
        <v/>
      </c>
      <c r="G199" s="40" t="str">
        <f>IF(F199=999,IF(B199=Lookup!$K$22,Lookup!$L$22,IF(B199=Lookup!$K$23,Lookup!$L$23,IF(B199=Lookup!$K$24,Lookup!$L$24,IF(B199=Lookup!$K$25,Lookup!$L$25,IF(B199=Lookup!$K$26,Lookup!$L$26,999))))),"")</f>
        <v/>
      </c>
      <c r="H199" s="40" t="str">
        <f>IF(G199=999,IF(B199=Lookup!$K$27,Lookup!$L$27,IF(B199=Lookup!$K$28,Lookup!$L$28,IF(B199=Lookup!$K$29,Lookup!$L$29,IF(B199=Lookup!$K$30,Lookup!$L$30,IF(B199=Lookup!$K$31,Lookup!$L$31,999))))),"")</f>
        <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67.5</v>
      </c>
      <c r="L199" s="36">
        <f t="shared" si="17"/>
        <v>67.5</v>
      </c>
      <c r="M199" s="37" t="str">
        <f>'1838'!Z199</f>
        <v>44W</v>
      </c>
      <c r="N199" s="36" t="str">
        <f t="shared" si="12"/>
        <v>44W</v>
      </c>
      <c r="O199" s="36" t="str">
        <f t="shared" si="13"/>
        <v>44</v>
      </c>
      <c r="P199" s="36">
        <f t="shared" si="15"/>
        <v>111.5</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ESE</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ESE</v>
      </c>
    </row>
    <row r="200" spans="1:24" ht="14">
      <c r="A200" s="36">
        <v>190</v>
      </c>
      <c r="B200" s="37" t="str">
        <f>'1838'!J200</f>
        <v>Variable</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999</v>
      </c>
      <c r="I200" s="40">
        <f>IF(H200=999,IF(B200=Lookup!$K$32,Lookup!$L$32,IF(B200=Lookup!$K$33,Lookup!$L$33,IF(B200=Lookup!$K$34,Lookup!$L$34,IF(B200=Lookup!$K$35,Lookup!$L$35,IF(B200=Lookup!$K$36,Lookup!$L$36,999))))),"")</f>
        <v>999</v>
      </c>
      <c r="J200" s="40" t="str">
        <f>IF(I200=999,IF(B200=Lookup!$K$37,Lookup!$L$37,IF(B200=Lookup!$K$38,Lookup!$L$38,IF(B200=Lookup!$K$39,Lookup!$L$7,""))),"")</f>
        <v/>
      </c>
      <c r="K200" s="40">
        <f t="shared" si="18"/>
        <v>999</v>
      </c>
      <c r="L200" s="36" t="str">
        <f t="shared" si="17"/>
        <v/>
      </c>
      <c r="M200" s="37" t="str">
        <f>'1838'!Z200</f>
        <v>45W</v>
      </c>
      <c r="N200" s="36" t="str">
        <f t="shared" si="12"/>
        <v>45W</v>
      </c>
      <c r="O200" s="36" t="str">
        <f t="shared" si="13"/>
        <v>45</v>
      </c>
      <c r="P200" s="36">
        <f t="shared" si="15"/>
        <v>1044</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Variable</v>
      </c>
      <c r="X200" s="41" t="str">
        <f t="shared" si="19"/>
        <v>Variable</v>
      </c>
    </row>
    <row r="201" spans="1:24" ht="14">
      <c r="A201" s="36">
        <v>191</v>
      </c>
      <c r="B201" s="37" t="str">
        <f>'1838'!J201</f>
        <v>WNW</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999</v>
      </c>
      <c r="H201" s="40">
        <f>IF(G201=999,IF(B201=Lookup!$K$27,Lookup!$L$27,IF(B201=Lookup!$K$28,Lookup!$L$28,IF(B201=Lookup!$K$29,Lookup!$L$29,IF(B201=Lookup!$K$30,Lookup!$L$30,IF(B201=Lookup!$K$31,Lookup!$L$31,999))))),"")</f>
        <v>999</v>
      </c>
      <c r="I201" s="40">
        <f>IF(H201=999,IF(B201=Lookup!$K$32,Lookup!$L$32,IF(B201=Lookup!$K$33,Lookup!$L$33,IF(B201=Lookup!$K$34,Lookup!$L$34,IF(B201=Lookup!$K$35,Lookup!$L$35,IF(B201=Lookup!$K$36,Lookup!$L$36,999))))),"")</f>
        <v>292.5</v>
      </c>
      <c r="J201" s="40" t="str">
        <f>IF(I201=999,IF(B201=Lookup!$K$37,Lookup!$L$37,IF(B201=Lookup!$K$38,Lookup!$L$38,IF(B201=Lookup!$K$39,Lookup!$L$7,""))),"")</f>
        <v/>
      </c>
      <c r="K201" s="40">
        <f t="shared" si="18"/>
        <v>292.5</v>
      </c>
      <c r="L201" s="36">
        <f t="shared" si="17"/>
        <v>292.5</v>
      </c>
      <c r="M201" s="37" t="str">
        <f>'1838'!Z201</f>
        <v>45W</v>
      </c>
      <c r="N201" s="36" t="str">
        <f t="shared" si="12"/>
        <v>45W</v>
      </c>
      <c r="O201" s="36" t="str">
        <f t="shared" si="13"/>
        <v>45</v>
      </c>
      <c r="P201" s="36">
        <f t="shared" si="15"/>
        <v>337.5</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NNW</v>
      </c>
      <c r="X201" s="41" t="str">
        <f t="shared" si="19"/>
        <v>NNW</v>
      </c>
    </row>
    <row r="202" spans="1:24" ht="14">
      <c r="A202" s="36">
        <v>192</v>
      </c>
      <c r="B202" s="37" t="str">
        <f>'1838'!J202</f>
        <v>SEbS</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146.25</v>
      </c>
      <c r="G202" s="40" t="str">
        <f>IF(F202=999,IF(B202=Lookup!$K$22,Lookup!$L$22,IF(B202=Lookup!$K$23,Lookup!$L$23,IF(B202=Lookup!$K$24,Lookup!$L$24,IF(B202=Lookup!$K$25,Lookup!$L$25,IF(B202=Lookup!$K$26,Lookup!$L$26,999))))),"")</f>
        <v/>
      </c>
      <c r="H202" s="40" t="str">
        <f>IF(G202=999,IF(B202=Lookup!$K$27,Lookup!$L$27,IF(B202=Lookup!$K$28,Lookup!$L$28,IF(B202=Lookup!$K$29,Lookup!$L$29,IF(B202=Lookup!$K$30,Lookup!$L$30,IF(B202=Lookup!$K$31,Lookup!$L$31,999))))),"")</f>
        <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146.25</v>
      </c>
      <c r="L202" s="36">
        <f t="shared" si="17"/>
        <v>146.25</v>
      </c>
      <c r="M202" s="37" t="str">
        <f>'1838'!Z202</f>
        <v>45W</v>
      </c>
      <c r="N202" s="36" t="str">
        <f t="shared" ref="N202:N265" si="20">IF(M202&lt;0,"0W",M202)</f>
        <v>45W</v>
      </c>
      <c r="O202" s="36" t="str">
        <f t="shared" ref="O202:O265" si="21">IF(N202=0,0,LEFT(N202,LEN(N202)-1))</f>
        <v>45</v>
      </c>
      <c r="P202" s="36">
        <f t="shared" si="15"/>
        <v>191.25</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SbW</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SbW</v>
      </c>
    </row>
    <row r="203" spans="1:24" ht="14">
      <c r="A203" s="36">
        <v>193</v>
      </c>
      <c r="B203" s="37" t="str">
        <f>'1838'!J203</f>
        <v>ESE</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112.5</v>
      </c>
      <c r="G203" s="40" t="str">
        <f>IF(F203=999,IF(B203=Lookup!$K$22,Lookup!$L$22,IF(B203=Lookup!$K$23,Lookup!$L$23,IF(B203=Lookup!$K$24,Lookup!$L$24,IF(B203=Lookup!$K$25,Lookup!$L$25,IF(B203=Lookup!$K$26,Lookup!$L$26,999))))),"")</f>
        <v/>
      </c>
      <c r="H203" s="40" t="str">
        <f>IF(G203=999,IF(B203=Lookup!$K$27,Lookup!$L$27,IF(B203=Lookup!$K$28,Lookup!$L$28,IF(B203=Lookup!$K$29,Lookup!$L$29,IF(B203=Lookup!$K$30,Lookup!$L$30,IF(B203=Lookup!$K$31,Lookup!$L$31,999))))),"")</f>
        <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112.5</v>
      </c>
      <c r="L203" s="36">
        <f t="shared" si="17"/>
        <v>112.5</v>
      </c>
      <c r="M203" s="37" t="str">
        <f>'1838'!Z203</f>
        <v>45W</v>
      </c>
      <c r="N203" s="36" t="str">
        <f t="shared" si="20"/>
        <v>45W</v>
      </c>
      <c r="O203" s="36" t="str">
        <f t="shared" si="21"/>
        <v>45</v>
      </c>
      <c r="P203" s="36">
        <f t="shared" ref="P203:P266" si="22">K203+O203</f>
        <v>157.5</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SSE</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SSE</v>
      </c>
    </row>
    <row r="204" spans="1:24" ht="14">
      <c r="A204" s="36">
        <v>194</v>
      </c>
      <c r="B204" s="37" t="str">
        <f>'1838'!J204</f>
        <v>NE</v>
      </c>
      <c r="C204" s="38">
        <v>999</v>
      </c>
      <c r="D204" s="40">
        <f>IF(B204=0,"",IF(B204=Lookup!$K$7,Lookup!$L$7,IF(B204=Lookup!$K$8,Lookup!$L$8,IF(B204=Lookup!$K$9,Lookup!$L$9,IF(B204=Lookup!$K$10,Lookup!$L$10,IF(B204=Lookup!$K$11,Lookup!$L$11,999))))))</f>
        <v>45</v>
      </c>
      <c r="E204" s="40" t="str">
        <f>IF(D204=999,IF(B204=Lookup!$K$12,Lookup!$L$12,IF(B204=Lookup!$K$13,Lookup!$L$13,IF(B204=Lookup!$K$14,Lookup!$L$14,IF(B204=Lookup!$K$15,Lookup!$L$15,IF(B204=Lookup!$K$16,Lookup!$L$16,999))))),"")</f>
        <v/>
      </c>
      <c r="F204" s="40" t="str">
        <f>IF(E204=999,IF(B204=Lookup!$K$17,Lookup!$L$17,IF(B204=Lookup!$K$18,Lookup!$L$18,IF(B204=Lookup!$K$19,Lookup!$L$19,IF(B204=Lookup!$K$20,Lookup!$L$20,IF(B204=Lookup!$K$21,Lookup!$L$21,999))))),"")</f>
        <v/>
      </c>
      <c r="G204" s="40" t="str">
        <f>IF(F204=999,IF(B204=Lookup!$K$22,Lookup!$L$22,IF(B204=Lookup!$K$23,Lookup!$L$23,IF(B204=Lookup!$K$24,Lookup!$L$24,IF(B204=Lookup!$K$25,Lookup!$L$25,IF(B204=Lookup!$K$26,Lookup!$L$26,999))))),"")</f>
        <v/>
      </c>
      <c r="H204" s="40" t="str">
        <f>IF(G204=999,IF(B204=Lookup!$K$27,Lookup!$L$27,IF(B204=Lookup!$K$28,Lookup!$L$28,IF(B204=Lookup!$K$29,Lookup!$L$29,IF(B204=Lookup!$K$30,Lookup!$L$30,IF(B204=Lookup!$K$31,Lookup!$L$31,999))))),"")</f>
        <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45</v>
      </c>
      <c r="L204" s="36">
        <f t="shared" ref="L204:L267" si="23">IF(K204=999,"",K204)</f>
        <v>45</v>
      </c>
      <c r="M204" s="37" t="str">
        <f>'1838'!Z204</f>
        <v>46W</v>
      </c>
      <c r="N204" s="36" t="str">
        <f t="shared" si="20"/>
        <v>46W</v>
      </c>
      <c r="O204" s="36" t="str">
        <f t="shared" si="21"/>
        <v>46</v>
      </c>
      <c r="P204" s="36">
        <f t="shared" si="22"/>
        <v>91</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E</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E</v>
      </c>
    </row>
    <row r="205" spans="1:24" ht="14">
      <c r="A205" s="36">
        <v>195</v>
      </c>
      <c r="B205" s="37" t="str">
        <f>'1838'!J205</f>
        <v>NNW</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999</v>
      </c>
      <c r="G205" s="40">
        <f>IF(F205=999,IF(B205=Lookup!$K$22,Lookup!$L$22,IF(B205=Lookup!$K$23,Lookup!$L$23,IF(B205=Lookup!$K$24,Lookup!$L$24,IF(B205=Lookup!$K$25,Lookup!$L$25,IF(B205=Lookup!$K$26,Lookup!$L$26,999))))),"")</f>
        <v>999</v>
      </c>
      <c r="H205" s="40">
        <f>IF(G205=999,IF(B205=Lookup!$K$27,Lookup!$L$27,IF(B205=Lookup!$K$28,Lookup!$L$28,IF(B205=Lookup!$K$29,Lookup!$L$29,IF(B205=Lookup!$K$30,Lookup!$L$30,IF(B205=Lookup!$K$31,Lookup!$L$31,999))))),"")</f>
        <v>999</v>
      </c>
      <c r="I205" s="40">
        <f>IF(H205=999,IF(B205=Lookup!$K$32,Lookup!$L$32,IF(B205=Lookup!$K$33,Lookup!$L$33,IF(B205=Lookup!$K$34,Lookup!$L$34,IF(B205=Lookup!$K$35,Lookup!$L$35,IF(B205=Lookup!$K$36,Lookup!$L$36,999))))),"")</f>
        <v>999</v>
      </c>
      <c r="J205" s="40">
        <f>IF(I205=999,IF(B205=Lookup!$K$37,Lookup!$L$37,IF(B205=Lookup!$K$38,Lookup!$L$38,IF(B205=Lookup!$K$39,Lookup!$L$7,""))),"")</f>
        <v>337.5</v>
      </c>
      <c r="K205" s="40">
        <f t="shared" si="18"/>
        <v>337.5</v>
      </c>
      <c r="L205" s="36">
        <f t="shared" si="23"/>
        <v>337.5</v>
      </c>
      <c r="M205" s="37" t="str">
        <f>'1838'!Z205</f>
        <v>46W</v>
      </c>
      <c r="N205" s="36" t="str">
        <f t="shared" si="20"/>
        <v>46W</v>
      </c>
      <c r="O205" s="36" t="str">
        <f t="shared" si="21"/>
        <v>46</v>
      </c>
      <c r="P205" s="36">
        <f t="shared" si="22"/>
        <v>383.5</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NNE</v>
      </c>
      <c r="X205" s="41" t="str">
        <f t="shared" si="19"/>
        <v>NNE</v>
      </c>
    </row>
    <row r="206" spans="1:24" ht="14">
      <c r="A206" s="36">
        <v>196</v>
      </c>
      <c r="B206" s="37" t="str">
        <f>'1838'!J206</f>
        <v>NW</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999</v>
      </c>
      <c r="I206" s="40">
        <f>IF(H206=999,IF(B206=Lookup!$K$32,Lookup!$L$32,IF(B206=Lookup!$K$33,Lookup!$L$33,IF(B206=Lookup!$K$34,Lookup!$L$34,IF(B206=Lookup!$K$35,Lookup!$L$35,IF(B206=Lookup!$K$36,Lookup!$L$36,999))))),"")</f>
        <v>315</v>
      </c>
      <c r="J206" s="40" t="str">
        <f>IF(I206=999,IF(B206=Lookup!$K$37,Lookup!$L$37,IF(B206=Lookup!$K$38,Lookup!$L$38,IF(B206=Lookup!$K$39,Lookup!$L$7,""))),"")</f>
        <v/>
      </c>
      <c r="K206" s="40">
        <f t="shared" si="18"/>
        <v>315</v>
      </c>
      <c r="L206" s="36">
        <f t="shared" si="23"/>
        <v>315</v>
      </c>
      <c r="M206" s="37" t="str">
        <f>'1838'!Z206</f>
        <v>46W</v>
      </c>
      <c r="N206" s="36" t="str">
        <f t="shared" si="20"/>
        <v>46W</v>
      </c>
      <c r="O206" s="36" t="str">
        <f t="shared" si="21"/>
        <v>46</v>
      </c>
      <c r="P206" s="36">
        <f t="shared" si="22"/>
        <v>361</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N</v>
      </c>
      <c r="X206" s="41" t="str">
        <f t="shared" si="19"/>
        <v>N</v>
      </c>
    </row>
    <row r="207" spans="1:24" ht="14">
      <c r="A207" s="36">
        <v>197</v>
      </c>
      <c r="B207" s="37" t="str">
        <f>'1838'!J207</f>
        <v>NW</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999</v>
      </c>
      <c r="H207" s="40">
        <f>IF(G207=999,IF(B207=Lookup!$K$27,Lookup!$L$27,IF(B207=Lookup!$K$28,Lookup!$L$28,IF(B207=Lookup!$K$29,Lookup!$L$29,IF(B207=Lookup!$K$30,Lookup!$L$30,IF(B207=Lookup!$K$31,Lookup!$L$31,999))))),"")</f>
        <v>999</v>
      </c>
      <c r="I207" s="40">
        <f>IF(H207=999,IF(B207=Lookup!$K$32,Lookup!$L$32,IF(B207=Lookup!$K$33,Lookup!$L$33,IF(B207=Lookup!$K$34,Lookup!$L$34,IF(B207=Lookup!$K$35,Lookup!$L$35,IF(B207=Lookup!$K$36,Lookup!$L$36,999))))),"")</f>
        <v>315</v>
      </c>
      <c r="J207" s="40" t="str">
        <f>IF(I207=999,IF(B207=Lookup!$K$37,Lookup!$L$37,IF(B207=Lookup!$K$38,Lookup!$L$38,IF(B207=Lookup!$K$39,Lookup!$L$7,""))),"")</f>
        <v/>
      </c>
      <c r="K207" s="40">
        <f t="shared" si="18"/>
        <v>315</v>
      </c>
      <c r="L207" s="36">
        <f t="shared" si="23"/>
        <v>315</v>
      </c>
      <c r="M207" s="37" t="str">
        <f>'1838'!Z207</f>
        <v>47W</v>
      </c>
      <c r="N207" s="36" t="str">
        <f t="shared" si="20"/>
        <v>47W</v>
      </c>
      <c r="O207" s="36" t="str">
        <f t="shared" si="21"/>
        <v>47</v>
      </c>
      <c r="P207" s="36">
        <f t="shared" si="22"/>
        <v>362</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N</v>
      </c>
      <c r="X207" s="41" t="str">
        <f t="shared" si="19"/>
        <v>N</v>
      </c>
    </row>
    <row r="208" spans="1:24" ht="14">
      <c r="A208" s="36">
        <v>198</v>
      </c>
      <c r="B208" s="37" t="str">
        <f>'1838'!J208</f>
        <v>NEbN</v>
      </c>
      <c r="C208" s="38">
        <v>999</v>
      </c>
      <c r="D208" s="40">
        <f>IF(B208=0,"",IF(B208=Lookup!$K$7,Lookup!$L$7,IF(B208=Lookup!$K$8,Lookup!$L$8,IF(B208=Lookup!$K$9,Lookup!$L$9,IF(B208=Lookup!$K$10,Lookup!$L$10,IF(B208=Lookup!$K$11,Lookup!$L$11,999))))))</f>
        <v>33.75</v>
      </c>
      <c r="E208" s="40" t="str">
        <f>IF(D208=999,IF(B208=Lookup!$K$12,Lookup!$L$12,IF(B208=Lookup!$K$13,Lookup!$L$13,IF(B208=Lookup!$K$14,Lookup!$L$14,IF(B208=Lookup!$K$15,Lookup!$L$15,IF(B208=Lookup!$K$16,Lookup!$L$16,999))))),"")</f>
        <v/>
      </c>
      <c r="F208" s="40" t="str">
        <f>IF(E208=999,IF(B208=Lookup!$K$17,Lookup!$L$17,IF(B208=Lookup!$K$18,Lookup!$L$18,IF(B208=Lookup!$K$19,Lookup!$L$19,IF(B208=Lookup!$K$20,Lookup!$L$20,IF(B208=Lookup!$K$21,Lookup!$L$21,999))))),"")</f>
        <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33.75</v>
      </c>
      <c r="L208" s="36">
        <f t="shared" si="23"/>
        <v>33.75</v>
      </c>
      <c r="M208" s="37" t="str">
        <f>'1838'!Z208</f>
        <v>47W</v>
      </c>
      <c r="N208" s="36" t="str">
        <f t="shared" si="20"/>
        <v>47W</v>
      </c>
      <c r="O208" s="36" t="str">
        <f t="shared" si="21"/>
        <v>47</v>
      </c>
      <c r="P208" s="36">
        <f t="shared" si="22"/>
        <v>80.75</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EbN</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EbN</v>
      </c>
    </row>
    <row r="209" spans="1:24" ht="14">
      <c r="A209" s="36">
        <v>199</v>
      </c>
      <c r="B209" s="37" t="str">
        <f>'1838'!J209</f>
        <v>NNW</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999</v>
      </c>
      <c r="I209" s="40">
        <f>IF(H209=999,IF(B209=Lookup!$K$32,Lookup!$L$32,IF(B209=Lookup!$K$33,Lookup!$L$33,IF(B209=Lookup!$K$34,Lookup!$L$34,IF(B209=Lookup!$K$35,Lookup!$L$35,IF(B209=Lookup!$K$36,Lookup!$L$36,999))))),"")</f>
        <v>999</v>
      </c>
      <c r="J209" s="40">
        <f>IF(I209=999,IF(B209=Lookup!$K$37,Lookup!$L$37,IF(B209=Lookup!$K$38,Lookup!$L$38,IF(B209=Lookup!$K$39,Lookup!$L$7,""))),"")</f>
        <v>337.5</v>
      </c>
      <c r="K209" s="40">
        <f t="shared" si="18"/>
        <v>337.5</v>
      </c>
      <c r="L209" s="36">
        <f t="shared" si="23"/>
        <v>337.5</v>
      </c>
      <c r="M209" s="37" t="str">
        <f>'1838'!Z209</f>
        <v>47W</v>
      </c>
      <c r="N209" s="36" t="str">
        <f t="shared" si="20"/>
        <v>47W</v>
      </c>
      <c r="O209" s="36" t="str">
        <f t="shared" si="21"/>
        <v>47</v>
      </c>
      <c r="P209" s="36">
        <f t="shared" si="22"/>
        <v>384.5</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NNE</v>
      </c>
      <c r="X209" s="41" t="str">
        <f t="shared" si="19"/>
        <v>NNE</v>
      </c>
    </row>
    <row r="210" spans="1:24" ht="14">
      <c r="A210" s="36">
        <v>200</v>
      </c>
      <c r="B210" s="37" t="str">
        <f>'1838'!J210</f>
        <v>EbS</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101.25</v>
      </c>
      <c r="F210" s="40" t="str">
        <f>IF(E210=999,IF(B210=Lookup!$K$17,Lookup!$L$17,IF(B210=Lookup!$K$18,Lookup!$L$18,IF(B210=Lookup!$K$19,Lookup!$L$19,IF(B210=Lookup!$K$20,Lookup!$L$20,IF(B210=Lookup!$K$21,Lookup!$L$21,999))))),"")</f>
        <v/>
      </c>
      <c r="G210" s="40" t="str">
        <f>IF(F210=999,IF(B210=Lookup!$K$22,Lookup!$L$22,IF(B210=Lookup!$K$23,Lookup!$L$23,IF(B210=Lookup!$K$24,Lookup!$L$24,IF(B210=Lookup!$K$25,Lookup!$L$25,IF(B210=Lookup!$K$26,Lookup!$L$26,999))))),"")</f>
        <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101.25</v>
      </c>
      <c r="L210" s="36">
        <f t="shared" si="23"/>
        <v>101.25</v>
      </c>
      <c r="M210" s="37" t="str">
        <f>'1838'!Z210</f>
        <v>47W</v>
      </c>
      <c r="N210" s="36" t="str">
        <f t="shared" si="20"/>
        <v>47W</v>
      </c>
      <c r="O210" s="36" t="str">
        <f t="shared" si="21"/>
        <v>47</v>
      </c>
      <c r="P210" s="36">
        <f t="shared" si="22"/>
        <v>148.25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SEbS</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SEbS</v>
      </c>
    </row>
    <row r="211" spans="1:24" ht="14">
      <c r="A211" s="36">
        <v>201</v>
      </c>
      <c r="B211" s="37" t="str">
        <f>'1838'!J211</f>
        <v>EbN</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78.75</v>
      </c>
      <c r="F211" s="40" t="str">
        <f>IF(E211=999,IF(B211=Lookup!$K$17,Lookup!$L$17,IF(B211=Lookup!$K$18,Lookup!$L$18,IF(B211=Lookup!$K$19,Lookup!$L$19,IF(B211=Lookup!$K$20,Lookup!$L$20,IF(B211=Lookup!$K$21,Lookup!$L$21,999))))),"")</f>
        <v/>
      </c>
      <c r="G211" s="40" t="str">
        <f>IF(F211=999,IF(B211=Lookup!$K$22,Lookup!$L$22,IF(B211=Lookup!$K$23,Lookup!$L$23,IF(B211=Lookup!$K$24,Lookup!$L$24,IF(B211=Lookup!$K$25,Lookup!$L$25,IF(B211=Lookup!$K$26,Lookup!$L$26,999))))),"")</f>
        <v/>
      </c>
      <c r="H211" s="40" t="str">
        <f>IF(G211=999,IF(B211=Lookup!$K$27,Lookup!$L$27,IF(B211=Lookup!$K$28,Lookup!$L$28,IF(B211=Lookup!$K$29,Lookup!$L$29,IF(B211=Lookup!$K$30,Lookup!$L$30,IF(B211=Lookup!$K$31,Lookup!$L$31,999))))),"")</f>
        <v/>
      </c>
      <c r="I211" s="40" t="str">
        <f>IF(H211=999,IF(B211=Lookup!$K$32,Lookup!$L$32,IF(B211=Lookup!$K$33,Lookup!$L$33,IF(B211=Lookup!$K$34,Lookup!$L$34,IF(B211=Lookup!$K$35,Lookup!$L$35,IF(B211=Lookup!$K$36,Lookup!$L$36,999))))),"")</f>
        <v/>
      </c>
      <c r="J211" s="40" t="str">
        <f>IF(I211=999,IF(B211=Lookup!$K$37,Lookup!$L$37,IF(B211=Lookup!$K$38,Lookup!$L$38,IF(B211=Lookup!$K$39,Lookup!$L$7,""))),"")</f>
        <v/>
      </c>
      <c r="K211" s="40">
        <f t="shared" si="18"/>
        <v>78.75</v>
      </c>
      <c r="L211" s="36">
        <f t="shared" si="23"/>
        <v>78.75</v>
      </c>
      <c r="M211" s="37" t="str">
        <f>'1838'!Z211</f>
        <v>47W</v>
      </c>
      <c r="N211" s="36" t="str">
        <f t="shared" si="20"/>
        <v>47W</v>
      </c>
      <c r="O211" s="36" t="str">
        <f t="shared" si="21"/>
        <v>47</v>
      </c>
      <c r="P211" s="36">
        <f t="shared" si="22"/>
        <v>125.75</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SEbE</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41" t="str">
        <f t="shared" si="19"/>
        <v>SEbE</v>
      </c>
    </row>
    <row r="212" spans="1:24" ht="14">
      <c r="A212" s="36">
        <v>202</v>
      </c>
      <c r="B212" s="37" t="str">
        <f>'1838'!J212</f>
        <v>ENE</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67.5</v>
      </c>
      <c r="F212" s="40" t="str">
        <f>IF(E212=999,IF(B212=Lookup!$K$17,Lookup!$L$17,IF(B212=Lookup!$K$18,Lookup!$L$18,IF(B212=Lookup!$K$19,Lookup!$L$19,IF(B212=Lookup!$K$20,Lookup!$L$20,IF(B212=Lookup!$K$21,Lookup!$L$21,999))))),"")</f>
        <v/>
      </c>
      <c r="G212" s="40" t="str">
        <f>IF(F212=999,IF(B212=Lookup!$K$22,Lookup!$L$22,IF(B212=Lookup!$K$23,Lookup!$L$23,IF(B212=Lookup!$K$24,Lookup!$L$24,IF(B212=Lookup!$K$25,Lookup!$L$25,IF(B212=Lookup!$K$26,Lookup!$L$26,999))))),"")</f>
        <v/>
      </c>
      <c r="H212" s="40" t="str">
        <f>IF(G212=999,IF(B212=Lookup!$K$27,Lookup!$L$27,IF(B212=Lookup!$K$28,Lookup!$L$28,IF(B212=Lookup!$K$29,Lookup!$L$29,IF(B212=Lookup!$K$30,Lookup!$L$30,IF(B212=Lookup!$K$31,Lookup!$L$31,999))))),"")</f>
        <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67.5</v>
      </c>
      <c r="L212" s="36">
        <f t="shared" si="23"/>
        <v>67.5</v>
      </c>
      <c r="M212" s="37" t="str">
        <f>'1838'!Z212</f>
        <v>47W</v>
      </c>
      <c r="N212" s="36" t="str">
        <f t="shared" si="20"/>
        <v>47W</v>
      </c>
      <c r="O212" s="36" t="str">
        <f t="shared" si="21"/>
        <v>47</v>
      </c>
      <c r="P212" s="36">
        <f t="shared" si="22"/>
        <v>114.5</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ESE</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ESE</v>
      </c>
    </row>
    <row r="213" spans="1:24" ht="14">
      <c r="A213" s="36">
        <v>203</v>
      </c>
      <c r="B213" s="37" t="str">
        <f>'1838'!J213</f>
        <v>N</v>
      </c>
      <c r="C213" s="38">
        <v>999</v>
      </c>
      <c r="D213" s="40">
        <f>IF(B213=0,"",IF(B213=Lookup!$K$7,Lookup!$L$7,IF(B213=Lookup!$K$8,Lookup!$L$8,IF(B213=Lookup!$K$9,Lookup!$L$9,IF(B213=Lookup!$K$10,Lookup!$L$10,IF(B213=Lookup!$K$11,Lookup!$L$11,999))))))</f>
        <v>0</v>
      </c>
      <c r="E213" s="40" t="str">
        <f>IF(D213=999,IF(B213=Lookup!$K$12,Lookup!$L$12,IF(B213=Lookup!$K$13,Lookup!$L$13,IF(B213=Lookup!$K$14,Lookup!$L$14,IF(B213=Lookup!$K$15,Lookup!$L$15,IF(B213=Lookup!$K$16,Lookup!$L$16,999))))),"")</f>
        <v/>
      </c>
      <c r="F213" s="40" t="str">
        <f>IF(E213=999,IF(B213=Lookup!$K$17,Lookup!$L$17,IF(B213=Lookup!$K$18,Lookup!$L$18,IF(B213=Lookup!$K$19,Lookup!$L$19,IF(B213=Lookup!$K$20,Lookup!$L$20,IF(B213=Lookup!$K$21,Lookup!$L$21,999))))),"")</f>
        <v/>
      </c>
      <c r="G213" s="40" t="str">
        <f>IF(F213=999,IF(B213=Lookup!$K$22,Lookup!$L$22,IF(B213=Lookup!$K$23,Lookup!$L$23,IF(B213=Lookup!$K$24,Lookup!$L$24,IF(B213=Lookup!$K$25,Lookup!$L$25,IF(B213=Lookup!$K$26,Lookup!$L$26,999))))),"")</f>
        <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0</v>
      </c>
      <c r="L213" s="36">
        <f t="shared" si="23"/>
        <v>0</v>
      </c>
      <c r="M213" s="37" t="str">
        <f>'1838'!Z213</f>
        <v>47W</v>
      </c>
      <c r="N213" s="36" t="str">
        <f t="shared" si="20"/>
        <v>47W</v>
      </c>
      <c r="O213" s="36" t="str">
        <f t="shared" si="21"/>
        <v>47</v>
      </c>
      <c r="P213" s="36">
        <f t="shared" si="22"/>
        <v>47</v>
      </c>
      <c r="Q213" s="39" t="str">
        <f>IF(P213&lt;=Lookup!$M$7,Lookup!$K$7,IF(P213&lt;=Lookup!$M$8,Lookup!$K$8,IF(P213&lt;=Lookup!$M$9,Lookup!$K$9,IF(P213&lt;=Lookup!$M$10,Lookup!$K$10,IF(P213&lt;=Lookup!$M$11,Lookup!$K$11,"")))))</f>
        <v>NE</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NE</v>
      </c>
    </row>
    <row r="214" spans="1:24" ht="14">
      <c r="A214" s="36">
        <v>204</v>
      </c>
      <c r="B214" s="37" t="str">
        <f>'1838'!J214</f>
        <v>NEbE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56.25</v>
      </c>
      <c r="F214" s="40" t="str">
        <f>IF(E214=999,IF(B214=Lookup!$K$17,Lookup!$L$17,IF(B214=Lookup!$K$18,Lookup!$L$18,IF(B214=Lookup!$K$19,Lookup!$L$19,IF(B214=Lookup!$K$20,Lookup!$L$20,IF(B214=Lookup!$K$21,Lookup!$L$21,999))))),"")</f>
        <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56.25</v>
      </c>
      <c r="L214" s="36">
        <f t="shared" si="23"/>
        <v>56.25</v>
      </c>
      <c r="M214" s="37" t="str">
        <f>'1838'!Z214</f>
        <v>49W</v>
      </c>
      <c r="N214" s="36" t="str">
        <f t="shared" si="20"/>
        <v>49W</v>
      </c>
      <c r="O214" s="36" t="str">
        <f t="shared" si="21"/>
        <v>49</v>
      </c>
      <c r="P214" s="36">
        <f t="shared" si="22"/>
        <v>105.25</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EbS</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EbS</v>
      </c>
    </row>
    <row r="215" spans="1:24" ht="14">
      <c r="A215" s="36">
        <v>205</v>
      </c>
      <c r="B215" s="37" t="str">
        <f>'1838'!J215</f>
        <v>NE</v>
      </c>
      <c r="C215" s="38">
        <v>999</v>
      </c>
      <c r="D215" s="40">
        <f>IF(B215=0,"",IF(B215=Lookup!$K$7,Lookup!$L$7,IF(B215=Lookup!$K$8,Lookup!$L$8,IF(B215=Lookup!$K$9,Lookup!$L$9,IF(B215=Lookup!$K$10,Lookup!$L$10,IF(B215=Lookup!$K$11,Lookup!$L$11,999))))))</f>
        <v>45</v>
      </c>
      <c r="E215" s="40" t="str">
        <f>IF(D215=999,IF(B215=Lookup!$K$12,Lookup!$L$12,IF(B215=Lookup!$K$13,Lookup!$L$13,IF(B215=Lookup!$K$14,Lookup!$L$14,IF(B215=Lookup!$K$15,Lookup!$L$15,IF(B215=Lookup!$K$16,Lookup!$L$16,999))))),"")</f>
        <v/>
      </c>
      <c r="F215" s="40" t="str">
        <f>IF(E215=999,IF(B215=Lookup!$K$17,Lookup!$L$17,IF(B215=Lookup!$K$18,Lookup!$L$18,IF(B215=Lookup!$K$19,Lookup!$L$19,IF(B215=Lookup!$K$20,Lookup!$L$20,IF(B215=Lookup!$K$21,Lookup!$L$21,999))))),"")</f>
        <v/>
      </c>
      <c r="G215" s="40" t="str">
        <f>IF(F215=999,IF(B215=Lookup!$K$22,Lookup!$L$22,IF(B215=Lookup!$K$23,Lookup!$L$23,IF(B215=Lookup!$K$24,Lookup!$L$24,IF(B215=Lookup!$K$25,Lookup!$L$25,IF(B215=Lookup!$K$26,Lookup!$L$26,999))))),"")</f>
        <v/>
      </c>
      <c r="H215" s="40" t="str">
        <f>IF(G215=999,IF(B215=Lookup!$K$27,Lookup!$L$27,IF(B215=Lookup!$K$28,Lookup!$L$28,IF(B215=Lookup!$K$29,Lookup!$L$29,IF(B215=Lookup!$K$30,Lookup!$L$30,IF(B215=Lookup!$K$31,Lookup!$L$31,999))))),"")</f>
        <v/>
      </c>
      <c r="I215" s="40" t="str">
        <f>IF(H215=999,IF(B215=Lookup!$K$32,Lookup!$L$32,IF(B215=Lookup!$K$33,Lookup!$L$33,IF(B215=Lookup!$K$34,Lookup!$L$34,IF(B215=Lookup!$K$35,Lookup!$L$35,IF(B215=Lookup!$K$36,Lookup!$L$36,999))))),"")</f>
        <v/>
      </c>
      <c r="J215" s="40" t="str">
        <f>IF(I215=999,IF(B215=Lookup!$K$37,Lookup!$L$37,IF(B215=Lookup!$K$38,Lookup!$L$38,IF(B215=Lookup!$K$39,Lookup!$L$7,""))),"")</f>
        <v/>
      </c>
      <c r="K215" s="40">
        <f t="shared" si="18"/>
        <v>45</v>
      </c>
      <c r="L215" s="36">
        <f t="shared" si="23"/>
        <v>45</v>
      </c>
      <c r="M215" s="37" t="str">
        <f>'1838'!Z215</f>
        <v>49W</v>
      </c>
      <c r="N215" s="36" t="str">
        <f t="shared" si="20"/>
        <v>49W</v>
      </c>
      <c r="O215" s="36" t="str">
        <f t="shared" si="21"/>
        <v>49</v>
      </c>
      <c r="P215" s="36">
        <f t="shared" si="22"/>
        <v>94</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E</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41" t="str">
        <f t="shared" si="19"/>
        <v>E</v>
      </c>
    </row>
    <row r="216" spans="1:24" ht="14">
      <c r="A216" s="36">
        <v>206</v>
      </c>
      <c r="B216" s="37" t="str">
        <f>'1838'!J216</f>
        <v>NWbN</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326.25</v>
      </c>
      <c r="J216" s="40" t="str">
        <f>IF(I216=999,IF(B216=Lookup!$K$37,Lookup!$L$37,IF(B216=Lookup!$K$38,Lookup!$L$38,IF(B216=Lookup!$K$39,Lookup!$L$7,""))),"")</f>
        <v/>
      </c>
      <c r="K216" s="40">
        <f t="shared" si="18"/>
        <v>326.25</v>
      </c>
      <c r="L216" s="36">
        <f t="shared" si="23"/>
        <v>326.25</v>
      </c>
      <c r="M216" s="37" t="str">
        <f>'1838'!Z216</f>
        <v>49W</v>
      </c>
      <c r="N216" s="36" t="str">
        <f t="shared" si="20"/>
        <v>49W</v>
      </c>
      <c r="O216" s="36" t="str">
        <f t="shared" si="21"/>
        <v>49</v>
      </c>
      <c r="P216" s="36">
        <f t="shared" si="22"/>
        <v>375.25</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NbE</v>
      </c>
      <c r="X216" s="41" t="str">
        <f t="shared" si="19"/>
        <v>NbE</v>
      </c>
    </row>
    <row r="217" spans="1:24" ht="14">
      <c r="A217" s="36">
        <v>207</v>
      </c>
      <c r="B217" s="37" t="str">
        <f>'1838'!J217</f>
        <v>Variable</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999</v>
      </c>
      <c r="H217" s="40">
        <f>IF(G217=999,IF(B217=Lookup!$K$27,Lookup!$L$27,IF(B217=Lookup!$K$28,Lookup!$L$28,IF(B217=Lookup!$K$29,Lookup!$L$29,IF(B217=Lookup!$K$30,Lookup!$L$30,IF(B217=Lookup!$K$31,Lookup!$L$31,999))))),"")</f>
        <v>999</v>
      </c>
      <c r="I217" s="40">
        <f>IF(H217=999,IF(B217=Lookup!$K$32,Lookup!$L$32,IF(B217=Lookup!$K$33,Lookup!$L$33,IF(B217=Lookup!$K$34,Lookup!$L$34,IF(B217=Lookup!$K$35,Lookup!$L$35,IF(B217=Lookup!$K$36,Lookup!$L$36,999))))),"")</f>
        <v>999</v>
      </c>
      <c r="J217" s="40" t="str">
        <f>IF(I217=999,IF(B217=Lookup!$K$37,Lookup!$L$37,IF(B217=Lookup!$K$38,Lookup!$L$38,IF(B217=Lookup!$K$39,Lookup!$L$7,""))),"")</f>
        <v/>
      </c>
      <c r="K217" s="40">
        <f t="shared" si="18"/>
        <v>999</v>
      </c>
      <c r="L217" s="36" t="str">
        <f t="shared" si="23"/>
        <v/>
      </c>
      <c r="M217" s="37" t="str">
        <f>'1838'!Z217</f>
        <v>49W</v>
      </c>
      <c r="N217" s="36" t="str">
        <f t="shared" si="20"/>
        <v>49W</v>
      </c>
      <c r="O217" s="36" t="str">
        <f t="shared" si="21"/>
        <v>49</v>
      </c>
      <c r="P217" s="36">
        <f t="shared" si="22"/>
        <v>1048</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Variable</v>
      </c>
      <c r="X217" s="41" t="str">
        <f t="shared" si="19"/>
        <v>Variable</v>
      </c>
    </row>
    <row r="218" spans="1:24" ht="14">
      <c r="A218" s="36">
        <v>208</v>
      </c>
      <c r="B218" s="37" t="str">
        <f>'1838'!J218</f>
        <v>ESE</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112.5</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112.5</v>
      </c>
      <c r="L218" s="36">
        <f t="shared" si="23"/>
        <v>112.5</v>
      </c>
      <c r="M218" s="37" t="str">
        <f>'1838'!Z218</f>
        <v>49W</v>
      </c>
      <c r="N218" s="36" t="str">
        <f t="shared" si="20"/>
        <v>49W</v>
      </c>
      <c r="O218" s="36" t="str">
        <f t="shared" si="21"/>
        <v>49</v>
      </c>
      <c r="P218" s="36">
        <f t="shared" si="22"/>
        <v>161.5</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SSE</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SSE</v>
      </c>
    </row>
    <row r="219" spans="1:24" ht="14">
      <c r="A219" s="36">
        <v>209</v>
      </c>
      <c r="B219" s="37" t="str">
        <f>'1838'!J219</f>
        <v>NNW</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999</v>
      </c>
      <c r="I219" s="40">
        <f>IF(H219=999,IF(B219=Lookup!$K$32,Lookup!$L$32,IF(B219=Lookup!$K$33,Lookup!$L$33,IF(B219=Lookup!$K$34,Lookup!$L$34,IF(B219=Lookup!$K$35,Lookup!$L$35,IF(B219=Lookup!$K$36,Lookup!$L$36,999))))),"")</f>
        <v>999</v>
      </c>
      <c r="J219" s="40">
        <f>IF(I219=999,IF(B219=Lookup!$K$37,Lookup!$L$37,IF(B219=Lookup!$K$38,Lookup!$L$38,IF(B219=Lookup!$K$39,Lookup!$L$7,""))),"")</f>
        <v>337.5</v>
      </c>
      <c r="K219" s="40">
        <f t="shared" si="18"/>
        <v>337.5</v>
      </c>
      <c r="L219" s="36">
        <f t="shared" si="23"/>
        <v>337.5</v>
      </c>
      <c r="M219" s="37" t="str">
        <f>'1838'!Z219</f>
        <v>49W</v>
      </c>
      <c r="N219" s="36" t="str">
        <f t="shared" si="20"/>
        <v>49W</v>
      </c>
      <c r="O219" s="36" t="str">
        <f t="shared" si="21"/>
        <v>49</v>
      </c>
      <c r="P219" s="36">
        <f t="shared" si="22"/>
        <v>386.5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NNE</v>
      </c>
      <c r="X219" s="41" t="str">
        <f t="shared" si="19"/>
        <v>NNE</v>
      </c>
    </row>
    <row r="220" spans="1:24" ht="14">
      <c r="A220" s="36">
        <v>210</v>
      </c>
      <c r="B220" s="37" t="str">
        <f>'1838'!J220</f>
        <v>E</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90</v>
      </c>
      <c r="F220" s="40" t="str">
        <f>IF(E220=999,IF(B220=Lookup!$K$17,Lookup!$L$17,IF(B220=Lookup!$K$18,Lookup!$L$18,IF(B220=Lookup!$K$19,Lookup!$L$19,IF(B220=Lookup!$K$20,Lookup!$L$20,IF(B220=Lookup!$K$21,Lookup!$L$21,999))))),"")</f>
        <v/>
      </c>
      <c r="G220" s="40" t="str">
        <f>IF(F220=999,IF(B220=Lookup!$K$22,Lookup!$L$22,IF(B220=Lookup!$K$23,Lookup!$L$23,IF(B220=Lookup!$K$24,Lookup!$L$24,IF(B220=Lookup!$K$25,Lookup!$L$25,IF(B220=Lookup!$K$26,Lookup!$L$26,999))))),"")</f>
        <v/>
      </c>
      <c r="H220" s="40" t="str">
        <f>IF(G220=999,IF(B220=Lookup!$K$27,Lookup!$L$27,IF(B220=Lookup!$K$28,Lookup!$L$28,IF(B220=Lookup!$K$29,Lookup!$L$29,IF(B220=Lookup!$K$30,Lookup!$L$30,IF(B220=Lookup!$K$31,Lookup!$L$31,999))))),"")</f>
        <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90</v>
      </c>
      <c r="L220" s="36">
        <f t="shared" si="23"/>
        <v>90</v>
      </c>
      <c r="M220" s="37" t="str">
        <f>'1838'!Z220</f>
        <v>49W</v>
      </c>
      <c r="N220" s="36" t="str">
        <f t="shared" si="20"/>
        <v>49W</v>
      </c>
      <c r="O220" s="36" t="str">
        <f t="shared" si="21"/>
        <v>49</v>
      </c>
      <c r="P220" s="36">
        <f t="shared" si="22"/>
        <v>139</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SE</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SE</v>
      </c>
    </row>
    <row r="221" spans="1:24" ht="14">
      <c r="A221" s="36">
        <v>211</v>
      </c>
      <c r="B221" s="37" t="str">
        <f>'1838'!J221</f>
        <v>SE</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135</v>
      </c>
      <c r="G221" s="40" t="str">
        <f>IF(F221=999,IF(B221=Lookup!$K$22,Lookup!$L$22,IF(B221=Lookup!$K$23,Lookup!$L$23,IF(B221=Lookup!$K$24,Lookup!$L$24,IF(B221=Lookup!$K$25,Lookup!$L$25,IF(B221=Lookup!$K$26,Lookup!$L$26,999))))),"")</f>
        <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135</v>
      </c>
      <c r="L221" s="36">
        <f t="shared" si="23"/>
        <v>135</v>
      </c>
      <c r="M221" s="37" t="str">
        <f>'1838'!Z221</f>
        <v>49W</v>
      </c>
      <c r="N221" s="36" t="str">
        <f t="shared" si="20"/>
        <v>49W</v>
      </c>
      <c r="O221" s="36" t="str">
        <f t="shared" si="21"/>
        <v>49</v>
      </c>
      <c r="P221" s="36">
        <f t="shared" si="22"/>
        <v>184</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S</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S</v>
      </c>
    </row>
    <row r="222" spans="1:24" ht="14">
      <c r="A222" s="36">
        <v>212</v>
      </c>
      <c r="B222" s="37" t="str">
        <f>'1838'!J222</f>
        <v>SSE</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157.5</v>
      </c>
      <c r="G222" s="40" t="str">
        <f>IF(F222=999,IF(B222=Lookup!$K$22,Lookup!$L$22,IF(B222=Lookup!$K$23,Lookup!$L$23,IF(B222=Lookup!$K$24,Lookup!$L$24,IF(B222=Lookup!$K$25,Lookup!$L$25,IF(B222=Lookup!$K$26,Lookup!$L$26,999))))),"")</f>
        <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157.5</v>
      </c>
      <c r="L222" s="36">
        <f t="shared" si="23"/>
        <v>157.5</v>
      </c>
      <c r="M222" s="37" t="str">
        <f>'1838'!Z222</f>
        <v>49W</v>
      </c>
      <c r="N222" s="36" t="str">
        <f t="shared" si="20"/>
        <v>49W</v>
      </c>
      <c r="O222" s="36" t="str">
        <f t="shared" si="21"/>
        <v>49</v>
      </c>
      <c r="P222" s="36">
        <f t="shared" si="22"/>
        <v>206.5</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SSW</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SSW</v>
      </c>
    </row>
    <row r="223" spans="1:24" ht="14">
      <c r="A223" s="36">
        <v>213</v>
      </c>
      <c r="B223" s="37" t="str">
        <f>'1838'!J223</f>
        <v>SbE</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168.75</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168.75</v>
      </c>
      <c r="L223" s="36">
        <f t="shared" si="23"/>
        <v>168.75</v>
      </c>
      <c r="M223" s="37" t="str">
        <f>'1838'!Z223</f>
        <v>49W</v>
      </c>
      <c r="N223" s="36" t="str">
        <f t="shared" si="20"/>
        <v>49W</v>
      </c>
      <c r="O223" s="36" t="str">
        <f t="shared" si="21"/>
        <v>49</v>
      </c>
      <c r="P223" s="36">
        <f t="shared" si="22"/>
        <v>217.75</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SWbS</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SWbS</v>
      </c>
    </row>
    <row r="224" spans="1:24" ht="14">
      <c r="A224" s="36">
        <v>214</v>
      </c>
      <c r="B224" s="37" t="str">
        <f>'1838'!J224</f>
        <v>S</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180</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180</v>
      </c>
      <c r="L224" s="36">
        <f t="shared" si="23"/>
        <v>180</v>
      </c>
      <c r="M224" s="37" t="str">
        <f>'1838'!Z224</f>
        <v>38W</v>
      </c>
      <c r="N224" s="36" t="str">
        <f t="shared" si="20"/>
        <v>38W</v>
      </c>
      <c r="O224" s="36" t="str">
        <f t="shared" si="21"/>
        <v>38</v>
      </c>
      <c r="P224" s="36">
        <f t="shared" si="22"/>
        <v>218</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SWbS</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SWbS</v>
      </c>
    </row>
    <row r="225" spans="1:24" ht="14">
      <c r="A225" s="36">
        <v>215</v>
      </c>
      <c r="B225" s="37" t="str">
        <f>'1838'!J225</f>
        <v>S</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180</v>
      </c>
      <c r="H225" s="40" t="str">
        <f>IF(G225=999,IF(B225=Lookup!$K$27,Lookup!$L$27,IF(B225=Lookup!$K$28,Lookup!$L$28,IF(B225=Lookup!$K$29,Lookup!$L$29,IF(B225=Lookup!$K$30,Lookup!$L$30,IF(B225=Lookup!$K$31,Lookup!$L$31,999))))),"")</f>
        <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180</v>
      </c>
      <c r="L225" s="36">
        <f t="shared" si="23"/>
        <v>180</v>
      </c>
      <c r="M225" s="37" t="str">
        <f>'1838'!Z225</f>
        <v>34W</v>
      </c>
      <c r="N225" s="36" t="str">
        <f t="shared" si="20"/>
        <v>34W</v>
      </c>
      <c r="O225" s="36" t="str">
        <f t="shared" si="21"/>
        <v>34</v>
      </c>
      <c r="P225" s="36">
        <f t="shared" si="22"/>
        <v>214</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SWbS</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SWbS</v>
      </c>
    </row>
    <row r="226" spans="1:24" ht="14">
      <c r="A226" s="36">
        <v>216</v>
      </c>
      <c r="B226" s="37" t="str">
        <f>'1838'!J226</f>
        <v>Calm</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999</v>
      </c>
      <c r="J226" s="40" t="str">
        <f>IF(I226=999,IF(B226=Lookup!$K$37,Lookup!$L$37,IF(B226=Lookup!$K$38,Lookup!$L$38,IF(B226=Lookup!$K$39,Lookup!$L$7,""))),"")</f>
        <v/>
      </c>
      <c r="K226" s="40">
        <f t="shared" si="18"/>
        <v>999</v>
      </c>
      <c r="L226" s="36" t="str">
        <f t="shared" si="23"/>
        <v/>
      </c>
      <c r="M226" s="37" t="str">
        <f>'1838'!Z226</f>
        <v>34W</v>
      </c>
      <c r="N226" s="36" t="str">
        <f t="shared" si="20"/>
        <v>34W</v>
      </c>
      <c r="O226" s="36" t="str">
        <f t="shared" si="21"/>
        <v>34</v>
      </c>
      <c r="P226" s="36">
        <f t="shared" si="22"/>
        <v>1033</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Calm</v>
      </c>
      <c r="X226" s="41" t="str">
        <f t="shared" si="19"/>
        <v>Calm</v>
      </c>
    </row>
    <row r="227" spans="1:24" ht="14">
      <c r="A227" s="36">
        <v>217</v>
      </c>
      <c r="B227" s="37" t="str">
        <f>'1838'!J227</f>
        <v>N</v>
      </c>
      <c r="C227" s="38">
        <v>999</v>
      </c>
      <c r="D227" s="40">
        <f>IF(B227=0,"",IF(B227=Lookup!$K$7,Lookup!$L$7,IF(B227=Lookup!$K$8,Lookup!$L$8,IF(B227=Lookup!$K$9,Lookup!$L$9,IF(B227=Lookup!$K$10,Lookup!$L$10,IF(B227=Lookup!$K$11,Lookup!$L$11,999))))))</f>
        <v>0</v>
      </c>
      <c r="E227" s="40" t="str">
        <f>IF(D227=999,IF(B227=Lookup!$K$12,Lookup!$L$12,IF(B227=Lookup!$K$13,Lookup!$L$13,IF(B227=Lookup!$K$14,Lookup!$L$14,IF(B227=Lookup!$K$15,Lookup!$L$15,IF(B227=Lookup!$K$16,Lookup!$L$16,999))))),"")</f>
        <v/>
      </c>
      <c r="F227" s="40" t="str">
        <f>IF(E227=999,IF(B227=Lookup!$K$17,Lookup!$L$17,IF(B227=Lookup!$K$18,Lookup!$L$18,IF(B227=Lookup!$K$19,Lookup!$L$19,IF(B227=Lookup!$K$20,Lookup!$L$20,IF(B227=Lookup!$K$21,Lookup!$L$21,999))))),"")</f>
        <v/>
      </c>
      <c r="G227" s="40" t="str">
        <f>IF(F227=999,IF(B227=Lookup!$K$22,Lookup!$L$22,IF(B227=Lookup!$K$23,Lookup!$L$23,IF(B227=Lookup!$K$24,Lookup!$L$24,IF(B227=Lookup!$K$25,Lookup!$L$25,IF(B227=Lookup!$K$26,Lookup!$L$26,999))))),"")</f>
        <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0</v>
      </c>
      <c r="L227" s="36">
        <f t="shared" si="23"/>
        <v>0</v>
      </c>
      <c r="M227" s="37" t="str">
        <f>'1838'!Z227</f>
        <v>34W</v>
      </c>
      <c r="N227" s="36" t="str">
        <f t="shared" si="20"/>
        <v>34W</v>
      </c>
      <c r="O227" s="36" t="str">
        <f t="shared" si="21"/>
        <v>34</v>
      </c>
      <c r="P227" s="36">
        <f t="shared" si="22"/>
        <v>34</v>
      </c>
      <c r="Q227" s="39" t="str">
        <f>IF(P227&lt;=Lookup!$M$7,Lookup!$K$7,IF(P227&lt;=Lookup!$M$8,Lookup!$K$8,IF(P227&lt;=Lookup!$M$9,Lookup!$K$9,IF(P227&lt;=Lookup!$M$10,Lookup!$K$10,IF(P227&lt;=Lookup!$M$11,Lookup!$K$11,"")))))</f>
        <v>NEbN</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NEbN</v>
      </c>
    </row>
    <row r="228" spans="1:24" ht="14">
      <c r="A228" s="36">
        <v>218</v>
      </c>
      <c r="B228" s="37" t="str">
        <f>'1838'!J228</f>
        <v>Variable</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999</v>
      </c>
      <c r="I228" s="40">
        <f>IF(H228=999,IF(B228=Lookup!$K$32,Lookup!$L$32,IF(B228=Lookup!$K$33,Lookup!$L$33,IF(B228=Lookup!$K$34,Lookup!$L$34,IF(B228=Lookup!$K$35,Lookup!$L$35,IF(B228=Lookup!$K$36,Lookup!$L$36,999))))),"")</f>
        <v>999</v>
      </c>
      <c r="J228" s="40" t="str">
        <f>IF(I228=999,IF(B228=Lookup!$K$37,Lookup!$L$37,IF(B228=Lookup!$K$38,Lookup!$L$38,IF(B228=Lookup!$K$39,Lookup!$L$7,""))),"")</f>
        <v/>
      </c>
      <c r="K228" s="40">
        <f t="shared" si="18"/>
        <v>999</v>
      </c>
      <c r="L228" s="36" t="str">
        <f t="shared" si="23"/>
        <v/>
      </c>
      <c r="M228" s="37" t="str">
        <f>'1838'!Z228</f>
        <v>34W</v>
      </c>
      <c r="N228" s="36" t="str">
        <f t="shared" si="20"/>
        <v>34W</v>
      </c>
      <c r="O228" s="36" t="str">
        <f t="shared" si="21"/>
        <v>34</v>
      </c>
      <c r="P228" s="36">
        <f t="shared" si="22"/>
        <v>1033</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Variable</v>
      </c>
      <c r="X228" s="41" t="str">
        <f t="shared" si="19"/>
        <v>Variable</v>
      </c>
    </row>
    <row r="229" spans="1:24" ht="14">
      <c r="A229" s="36">
        <v>219</v>
      </c>
      <c r="B229" s="37" t="str">
        <f>'1838'!J229</f>
        <v>S</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180</v>
      </c>
      <c r="H229" s="40" t="str">
        <f>IF(G229=999,IF(B229=Lookup!$K$27,Lookup!$L$27,IF(B229=Lookup!$K$28,Lookup!$L$28,IF(B229=Lookup!$K$29,Lookup!$L$29,IF(B229=Lookup!$K$30,Lookup!$L$30,IF(B229=Lookup!$K$31,Lookup!$L$31,999))))),"")</f>
        <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180</v>
      </c>
      <c r="L229" s="36">
        <f t="shared" si="23"/>
        <v>180</v>
      </c>
      <c r="M229" s="37" t="str">
        <f>'1838'!Z229</f>
        <v>34W</v>
      </c>
      <c r="N229" s="36" t="str">
        <f t="shared" si="20"/>
        <v>34W</v>
      </c>
      <c r="O229" s="36" t="str">
        <f t="shared" si="21"/>
        <v>34</v>
      </c>
      <c r="P229" s="36">
        <f t="shared" si="22"/>
        <v>214</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SWbS</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SWbS</v>
      </c>
    </row>
    <row r="230" spans="1:24" ht="14">
      <c r="A230" s="36">
        <v>220</v>
      </c>
      <c r="B230" s="37" t="str">
        <f>'1838'!J230</f>
        <v>N</v>
      </c>
      <c r="C230" s="38">
        <v>999</v>
      </c>
      <c r="D230" s="40">
        <f>IF(B230=0,"",IF(B230=Lookup!$K$7,Lookup!$L$7,IF(B230=Lookup!$K$8,Lookup!$L$8,IF(B230=Lookup!$K$9,Lookup!$L$9,IF(B230=Lookup!$K$10,Lookup!$L$10,IF(B230=Lookup!$K$11,Lookup!$L$11,999))))))</f>
        <v>0</v>
      </c>
      <c r="E230" s="40" t="str">
        <f>IF(D230=999,IF(B230=Lookup!$K$12,Lookup!$L$12,IF(B230=Lookup!$K$13,Lookup!$L$13,IF(B230=Lookup!$K$14,Lookup!$L$14,IF(B230=Lookup!$K$15,Lookup!$L$15,IF(B230=Lookup!$K$16,Lookup!$L$16,999))))),"")</f>
        <v/>
      </c>
      <c r="F230" s="40" t="str">
        <f>IF(E230=999,IF(B230=Lookup!$K$17,Lookup!$L$17,IF(B230=Lookup!$K$18,Lookup!$L$18,IF(B230=Lookup!$K$19,Lookup!$L$19,IF(B230=Lookup!$K$20,Lookup!$L$20,IF(B230=Lookup!$K$21,Lookup!$L$21,999))))),"")</f>
        <v/>
      </c>
      <c r="G230" s="40" t="str">
        <f>IF(F230=999,IF(B230=Lookup!$K$22,Lookup!$L$22,IF(B230=Lookup!$K$23,Lookup!$L$23,IF(B230=Lookup!$K$24,Lookup!$L$24,IF(B230=Lookup!$K$25,Lookup!$L$25,IF(B230=Lookup!$K$26,Lookup!$L$26,999))))),"")</f>
        <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0</v>
      </c>
      <c r="L230" s="36">
        <f t="shared" si="23"/>
        <v>0</v>
      </c>
      <c r="M230" s="37" t="str">
        <f>'1838'!Z230</f>
        <v>34W</v>
      </c>
      <c r="N230" s="36" t="str">
        <f t="shared" si="20"/>
        <v>34W</v>
      </c>
      <c r="O230" s="36" t="str">
        <f t="shared" si="21"/>
        <v>34</v>
      </c>
      <c r="P230" s="36">
        <f t="shared" si="22"/>
        <v>34</v>
      </c>
      <c r="Q230" s="39" t="str">
        <f>IF(P230&lt;=Lookup!$M$7,Lookup!$K$7,IF(P230&lt;=Lookup!$M$8,Lookup!$K$8,IF(P230&lt;=Lookup!$M$9,Lookup!$K$9,IF(P230&lt;=Lookup!$M$10,Lookup!$K$10,IF(P230&lt;=Lookup!$M$11,Lookup!$K$11,"")))))</f>
        <v>NEbN</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NEbN</v>
      </c>
    </row>
    <row r="231" spans="1:24" ht="14">
      <c r="A231" s="36">
        <v>221</v>
      </c>
      <c r="B231" s="37" t="str">
        <f>'1838'!J231</f>
        <v>NW</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999</v>
      </c>
      <c r="H231" s="40">
        <f>IF(G231=999,IF(B231=Lookup!$K$27,Lookup!$L$27,IF(B231=Lookup!$K$28,Lookup!$L$28,IF(B231=Lookup!$K$29,Lookup!$L$29,IF(B231=Lookup!$K$30,Lookup!$L$30,IF(B231=Lookup!$K$31,Lookup!$L$31,999))))),"")</f>
        <v>999</v>
      </c>
      <c r="I231" s="40">
        <f>IF(H231=999,IF(B231=Lookup!$K$32,Lookup!$L$32,IF(B231=Lookup!$K$33,Lookup!$L$33,IF(B231=Lookup!$K$34,Lookup!$L$34,IF(B231=Lookup!$K$35,Lookup!$L$35,IF(B231=Lookup!$K$36,Lookup!$L$36,999))))),"")</f>
        <v>315</v>
      </c>
      <c r="J231" s="40" t="str">
        <f>IF(I231=999,IF(B231=Lookup!$K$37,Lookup!$L$37,IF(B231=Lookup!$K$38,Lookup!$L$38,IF(B231=Lookup!$K$39,Lookup!$L$7,""))),"")</f>
        <v/>
      </c>
      <c r="K231" s="40">
        <f t="shared" si="18"/>
        <v>315</v>
      </c>
      <c r="L231" s="36">
        <f t="shared" si="23"/>
        <v>315</v>
      </c>
      <c r="M231" s="37" t="str">
        <f>'1838'!Z231</f>
        <v>34W</v>
      </c>
      <c r="N231" s="36" t="str">
        <f t="shared" si="20"/>
        <v>34W</v>
      </c>
      <c r="O231" s="36" t="str">
        <f t="shared" si="21"/>
        <v>34</v>
      </c>
      <c r="P231" s="36">
        <f t="shared" si="22"/>
        <v>349</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NbW</v>
      </c>
      <c r="X231" s="41" t="str">
        <f t="shared" si="19"/>
        <v>NbW</v>
      </c>
    </row>
    <row r="232" spans="1:24" ht="14">
      <c r="A232" s="36">
        <v>222</v>
      </c>
      <c r="B232" s="37" t="str">
        <f>'1838'!J232</f>
        <v>SW</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225</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225</v>
      </c>
      <c r="L232" s="36">
        <f t="shared" si="23"/>
        <v>225</v>
      </c>
      <c r="M232" s="37" t="str">
        <f>'1838'!Z232</f>
        <v>34W</v>
      </c>
      <c r="N232" s="36" t="str">
        <f t="shared" si="20"/>
        <v>34W</v>
      </c>
      <c r="O232" s="36" t="str">
        <f t="shared" si="21"/>
        <v>34</v>
      </c>
      <c r="P232" s="36">
        <f t="shared" si="22"/>
        <v>259</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WbS</v>
      </c>
      <c r="V232" s="39"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WbS</v>
      </c>
    </row>
    <row r="233" spans="1:24" ht="14">
      <c r="A233" s="36">
        <v>223</v>
      </c>
      <c r="B233" s="37" t="str">
        <f>'1838'!J233</f>
        <v>Calm</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999</v>
      </c>
      <c r="I233" s="40">
        <f>IF(H233=999,IF(B233=Lookup!$K$32,Lookup!$L$32,IF(B233=Lookup!$K$33,Lookup!$L$33,IF(B233=Lookup!$K$34,Lookup!$L$34,IF(B233=Lookup!$K$35,Lookup!$L$35,IF(B233=Lookup!$K$36,Lookup!$L$36,999))))),"")</f>
        <v>999</v>
      </c>
      <c r="J233" s="40" t="str">
        <f>IF(I233=999,IF(B233=Lookup!$K$37,Lookup!$L$37,IF(B233=Lookup!$K$38,Lookup!$L$38,IF(B233=Lookup!$K$39,Lookup!$L$7,""))),"")</f>
        <v/>
      </c>
      <c r="K233" s="40">
        <f t="shared" si="18"/>
        <v>999</v>
      </c>
      <c r="L233" s="36" t="str">
        <f t="shared" si="23"/>
        <v/>
      </c>
      <c r="M233" s="37" t="str">
        <f>'1838'!Z233</f>
        <v>34W</v>
      </c>
      <c r="N233" s="36" t="str">
        <f t="shared" si="20"/>
        <v>34W</v>
      </c>
      <c r="O233" s="36" t="str">
        <f t="shared" si="21"/>
        <v>34</v>
      </c>
      <c r="P233" s="36">
        <f t="shared" si="22"/>
        <v>1033</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Calm</v>
      </c>
      <c r="X233" s="41" t="str">
        <f t="shared" si="19"/>
        <v>Calm</v>
      </c>
    </row>
    <row r="234" spans="1:24" ht="14">
      <c r="A234" s="36">
        <v>224</v>
      </c>
      <c r="B234" s="37" t="str">
        <f>'1838'!J234</f>
        <v>NW</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999</v>
      </c>
      <c r="H234" s="40">
        <f>IF(G234=999,IF(B234=Lookup!$K$27,Lookup!$L$27,IF(B234=Lookup!$K$28,Lookup!$L$28,IF(B234=Lookup!$K$29,Lookup!$L$29,IF(B234=Lookup!$K$30,Lookup!$L$30,IF(B234=Lookup!$K$31,Lookup!$L$31,999))))),"")</f>
        <v>999</v>
      </c>
      <c r="I234" s="40">
        <f>IF(H234=999,IF(B234=Lookup!$K$32,Lookup!$L$32,IF(B234=Lookup!$K$33,Lookup!$L$33,IF(B234=Lookup!$K$34,Lookup!$L$34,IF(B234=Lookup!$K$35,Lookup!$L$35,IF(B234=Lookup!$K$36,Lookup!$L$36,999))))),"")</f>
        <v>315</v>
      </c>
      <c r="J234" s="40" t="str">
        <f>IF(I234=999,IF(B234=Lookup!$K$37,Lookup!$L$37,IF(B234=Lookup!$K$38,Lookup!$L$38,IF(B234=Lookup!$K$39,Lookup!$L$7,""))),"")</f>
        <v/>
      </c>
      <c r="K234" s="40">
        <f t="shared" si="18"/>
        <v>315</v>
      </c>
      <c r="L234" s="36">
        <f t="shared" si="23"/>
        <v>315</v>
      </c>
      <c r="M234" s="37" t="str">
        <f>'1838'!Z234</f>
        <v>34W</v>
      </c>
      <c r="N234" s="36" t="str">
        <f t="shared" si="20"/>
        <v>34W</v>
      </c>
      <c r="O234" s="36" t="str">
        <f t="shared" si="21"/>
        <v>34</v>
      </c>
      <c r="P234" s="36">
        <f t="shared" si="22"/>
        <v>349</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NbW</v>
      </c>
      <c r="X234" s="41" t="str">
        <f t="shared" si="19"/>
        <v>NbW</v>
      </c>
    </row>
    <row r="235" spans="1:24" ht="14">
      <c r="A235" s="36">
        <v>225</v>
      </c>
      <c r="B235" s="37" t="str">
        <f>'1838'!J235</f>
        <v>NW</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999</v>
      </c>
      <c r="I235" s="40">
        <f>IF(H235=999,IF(B235=Lookup!$K$32,Lookup!$L$32,IF(B235=Lookup!$K$33,Lookup!$L$33,IF(B235=Lookup!$K$34,Lookup!$L$34,IF(B235=Lookup!$K$35,Lookup!$L$35,IF(B235=Lookup!$K$36,Lookup!$L$36,999))))),"")</f>
        <v>315</v>
      </c>
      <c r="J235" s="40" t="str">
        <f>IF(I235=999,IF(B235=Lookup!$K$37,Lookup!$L$37,IF(B235=Lookup!$K$38,Lookup!$L$38,IF(B235=Lookup!$K$39,Lookup!$L$7,""))),"")</f>
        <v/>
      </c>
      <c r="K235" s="40">
        <f t="shared" si="18"/>
        <v>315</v>
      </c>
      <c r="L235" s="36">
        <f t="shared" si="23"/>
        <v>315</v>
      </c>
      <c r="M235" s="37" t="str">
        <f>'1838'!Z235</f>
        <v>34W</v>
      </c>
      <c r="N235" s="36" t="str">
        <f t="shared" si="20"/>
        <v>34W</v>
      </c>
      <c r="O235" s="36" t="str">
        <f t="shared" si="21"/>
        <v>34</v>
      </c>
      <c r="P235" s="36">
        <f t="shared" si="22"/>
        <v>349</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NbW</v>
      </c>
      <c r="X235" s="41" t="str">
        <f t="shared" si="19"/>
        <v>NbW</v>
      </c>
    </row>
    <row r="236" spans="1:24" ht="14">
      <c r="A236" s="36">
        <v>226</v>
      </c>
      <c r="B236" s="37" t="str">
        <f>'1838'!J236</f>
        <v>NW</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999</v>
      </c>
      <c r="G236" s="40">
        <f>IF(F236=999,IF(B236=Lookup!$K$22,Lookup!$L$22,IF(B236=Lookup!$K$23,Lookup!$L$23,IF(B236=Lookup!$K$24,Lookup!$L$24,IF(B236=Lookup!$K$25,Lookup!$L$25,IF(B236=Lookup!$K$26,Lookup!$L$26,999))))),"")</f>
        <v>999</v>
      </c>
      <c r="H236" s="40">
        <f>IF(G236=999,IF(B236=Lookup!$K$27,Lookup!$L$27,IF(B236=Lookup!$K$28,Lookup!$L$28,IF(B236=Lookup!$K$29,Lookup!$L$29,IF(B236=Lookup!$K$30,Lookup!$L$30,IF(B236=Lookup!$K$31,Lookup!$L$31,999))))),"")</f>
        <v>999</v>
      </c>
      <c r="I236" s="40">
        <f>IF(H236=999,IF(B236=Lookup!$K$32,Lookup!$L$32,IF(B236=Lookup!$K$33,Lookup!$L$33,IF(B236=Lookup!$K$34,Lookup!$L$34,IF(B236=Lookup!$K$35,Lookup!$L$35,IF(B236=Lookup!$K$36,Lookup!$L$36,999))))),"")</f>
        <v>315</v>
      </c>
      <c r="J236" s="40" t="str">
        <f>IF(I236=999,IF(B236=Lookup!$K$37,Lookup!$L$37,IF(B236=Lookup!$K$38,Lookup!$L$38,IF(B236=Lookup!$K$39,Lookup!$L$7,""))),"")</f>
        <v/>
      </c>
      <c r="K236" s="40">
        <f t="shared" ref="K236:K299" si="24">MIN(C236:J236)</f>
        <v>315</v>
      </c>
      <c r="L236" s="36">
        <f t="shared" si="23"/>
        <v>315</v>
      </c>
      <c r="M236" s="37" t="str">
        <f>'1838'!Z236</f>
        <v>34W</v>
      </c>
      <c r="N236" s="36" t="str">
        <f t="shared" si="20"/>
        <v>34W</v>
      </c>
      <c r="O236" s="36" t="str">
        <f t="shared" si="21"/>
        <v>34</v>
      </c>
      <c r="P236" s="36">
        <f t="shared" si="22"/>
        <v>349</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NbW</v>
      </c>
      <c r="X236" s="41" t="str">
        <f t="shared" si="19"/>
        <v>NbW</v>
      </c>
    </row>
    <row r="237" spans="1:24" ht="14">
      <c r="A237" s="36">
        <v>227</v>
      </c>
      <c r="B237" s="37" t="str">
        <f>'1838'!J237</f>
        <v>SSW</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202.5</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202.5</v>
      </c>
      <c r="L237" s="36">
        <f t="shared" si="23"/>
        <v>202.5</v>
      </c>
      <c r="M237" s="37" t="str">
        <f>'1838'!Z237</f>
        <v>34W</v>
      </c>
      <c r="N237" s="36" t="str">
        <f t="shared" si="20"/>
        <v>34W</v>
      </c>
      <c r="O237" s="36" t="str">
        <f t="shared" si="21"/>
        <v>34</v>
      </c>
      <c r="P237" s="36">
        <f t="shared" si="22"/>
        <v>236.5</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SWbW</v>
      </c>
      <c r="V237" s="39"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SWbW</v>
      </c>
    </row>
    <row r="238" spans="1:24" ht="14">
      <c r="A238" s="36">
        <v>228</v>
      </c>
      <c r="B238" s="37" t="str">
        <f>'1838'!J238</f>
        <v>NNW</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999</v>
      </c>
      <c r="G238" s="40">
        <f>IF(F238=999,IF(B238=Lookup!$K$22,Lookup!$L$22,IF(B238=Lookup!$K$23,Lookup!$L$23,IF(B238=Lookup!$K$24,Lookup!$L$24,IF(B238=Lookup!$K$25,Lookup!$L$25,IF(B238=Lookup!$K$26,Lookup!$L$26,999))))),"")</f>
        <v>999</v>
      </c>
      <c r="H238" s="40">
        <f>IF(G238=999,IF(B238=Lookup!$K$27,Lookup!$L$27,IF(B238=Lookup!$K$28,Lookup!$L$28,IF(B238=Lookup!$K$29,Lookup!$L$29,IF(B238=Lookup!$K$30,Lookup!$L$30,IF(B238=Lookup!$K$31,Lookup!$L$31,999))))),"")</f>
        <v>999</v>
      </c>
      <c r="I238" s="40">
        <f>IF(H238=999,IF(B238=Lookup!$K$32,Lookup!$L$32,IF(B238=Lookup!$K$33,Lookup!$L$33,IF(B238=Lookup!$K$34,Lookup!$L$34,IF(B238=Lookup!$K$35,Lookup!$L$35,IF(B238=Lookup!$K$36,Lookup!$L$36,999))))),"")</f>
        <v>999</v>
      </c>
      <c r="J238" s="40">
        <f>IF(I238=999,IF(B238=Lookup!$K$37,Lookup!$L$37,IF(B238=Lookup!$K$38,Lookup!$L$38,IF(B238=Lookup!$K$39,Lookup!$L$7,""))),"")</f>
        <v>337.5</v>
      </c>
      <c r="K238" s="40">
        <f t="shared" si="24"/>
        <v>337.5</v>
      </c>
      <c r="L238" s="36">
        <f t="shared" si="23"/>
        <v>337.5</v>
      </c>
      <c r="M238" s="37" t="str">
        <f>'1838'!Z238</f>
        <v>30W</v>
      </c>
      <c r="N238" s="36" t="str">
        <f t="shared" si="20"/>
        <v>30W</v>
      </c>
      <c r="O238" s="36" t="str">
        <f t="shared" si="21"/>
        <v>30</v>
      </c>
      <c r="P238" s="36">
        <f t="shared" si="22"/>
        <v>367.5</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NbE</v>
      </c>
      <c r="X238" s="41" t="str">
        <f t="shared" si="19"/>
        <v>NbE</v>
      </c>
    </row>
    <row r="239" spans="1:24" ht="14">
      <c r="A239" s="36">
        <v>229</v>
      </c>
      <c r="B239" s="37" t="str">
        <f>'1838'!J239</f>
        <v>Calm</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999</v>
      </c>
      <c r="H239" s="40">
        <f>IF(G239=999,IF(B239=Lookup!$K$27,Lookup!$L$27,IF(B239=Lookup!$K$28,Lookup!$L$28,IF(B239=Lookup!$K$29,Lookup!$L$29,IF(B239=Lookup!$K$30,Lookup!$L$30,IF(B239=Lookup!$K$31,Lookup!$L$31,999))))),"")</f>
        <v>999</v>
      </c>
      <c r="I239" s="40">
        <f>IF(H239=999,IF(B239=Lookup!$K$32,Lookup!$L$32,IF(B239=Lookup!$K$33,Lookup!$L$33,IF(B239=Lookup!$K$34,Lookup!$L$34,IF(B239=Lookup!$K$35,Lookup!$L$35,IF(B239=Lookup!$K$36,Lookup!$L$36,999))))),"")</f>
        <v>999</v>
      </c>
      <c r="J239" s="40" t="str">
        <f>IF(I239=999,IF(B239=Lookup!$K$37,Lookup!$L$37,IF(B239=Lookup!$K$38,Lookup!$L$38,IF(B239=Lookup!$K$39,Lookup!$L$7,""))),"")</f>
        <v/>
      </c>
      <c r="K239" s="40">
        <f t="shared" si="24"/>
        <v>999</v>
      </c>
      <c r="L239" s="36" t="str">
        <f t="shared" si="23"/>
        <v/>
      </c>
      <c r="M239" s="37" t="str">
        <f>'1838'!Z239</f>
        <v>30W</v>
      </c>
      <c r="N239" s="36" t="str">
        <f t="shared" si="20"/>
        <v>30W</v>
      </c>
      <c r="O239" s="36" t="str">
        <f t="shared" si="21"/>
        <v>30</v>
      </c>
      <c r="P239" s="36">
        <f t="shared" si="22"/>
        <v>1029</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Calm</v>
      </c>
      <c r="X239" s="41" t="str">
        <f t="shared" si="19"/>
        <v>Calm</v>
      </c>
    </row>
    <row r="240" spans="1:24" ht="14">
      <c r="A240" s="36">
        <v>230</v>
      </c>
      <c r="B240" s="37" t="str">
        <f>'1838'!J240</f>
        <v>SW</v>
      </c>
      <c r="C240" s="38">
        <v>999</v>
      </c>
      <c r="D240" s="40">
        <f>IF(B240=0,"",IF(B240=Lookup!$K$7,Lookup!$L$7,IF(B240=Lookup!$K$8,Lookup!$L$8,IF(B240=Lookup!$K$9,Lookup!$L$9,IF(B240=Lookup!$K$10,Lookup!$L$10,IF(B240=Lookup!$K$11,Lookup!$L$11,999))))))</f>
        <v>999</v>
      </c>
      <c r="E240" s="40">
        <f>IF(D240=999,IF(B240=Lookup!$K$12,Lookup!$L$12,IF(B240=Lookup!$K$13,Lookup!$L$13,IF(B240=Lookup!$K$14,Lookup!$L$14,IF(B240=Lookup!$K$15,Lookup!$L$15,IF(B240=Lookup!$K$16,Lookup!$L$16,999))))),"")</f>
        <v>999</v>
      </c>
      <c r="F240" s="40">
        <f>IF(E240=999,IF(B240=Lookup!$K$17,Lookup!$L$17,IF(B240=Lookup!$K$18,Lookup!$L$18,IF(B240=Lookup!$K$19,Lookup!$L$19,IF(B240=Lookup!$K$20,Lookup!$L$20,IF(B240=Lookup!$K$21,Lookup!$L$21,999))))),"")</f>
        <v>999</v>
      </c>
      <c r="G240" s="40">
        <f>IF(F240=999,IF(B240=Lookup!$K$22,Lookup!$L$22,IF(B240=Lookup!$K$23,Lookup!$L$23,IF(B240=Lookup!$K$24,Lookup!$L$24,IF(B240=Lookup!$K$25,Lookup!$L$25,IF(B240=Lookup!$K$26,Lookup!$L$26,999))))),"")</f>
        <v>999</v>
      </c>
      <c r="H240" s="40">
        <f>IF(G240=999,IF(B240=Lookup!$K$27,Lookup!$L$27,IF(B240=Lookup!$K$28,Lookup!$L$28,IF(B240=Lookup!$K$29,Lookup!$L$29,IF(B240=Lookup!$K$30,Lookup!$L$30,IF(B240=Lookup!$K$31,Lookup!$L$31,999))))),"")</f>
        <v>225</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225</v>
      </c>
      <c r="L240" s="36">
        <f t="shared" si="23"/>
        <v>225</v>
      </c>
      <c r="M240" s="37" t="str">
        <f>'1838'!Z240</f>
        <v>30W</v>
      </c>
      <c r="N240" s="36" t="str">
        <f t="shared" si="20"/>
        <v>30W</v>
      </c>
      <c r="O240" s="36" t="str">
        <f t="shared" si="21"/>
        <v>30</v>
      </c>
      <c r="P240" s="36">
        <f t="shared" si="22"/>
        <v>255</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WbS</v>
      </c>
      <c r="V240" s="39"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WbS</v>
      </c>
    </row>
    <row r="241" spans="1:24" ht="14">
      <c r="A241" s="36">
        <v>231</v>
      </c>
      <c r="B241" s="37" t="str">
        <f>'1838'!J241</f>
        <v>SSW</v>
      </c>
      <c r="C241" s="38">
        <v>999</v>
      </c>
      <c r="D241" s="40">
        <f>IF(B241=0,"",IF(B241=Lookup!$K$7,Lookup!$L$7,IF(B241=Lookup!$K$8,Lookup!$L$8,IF(B241=Lookup!$K$9,Lookup!$L$9,IF(B241=Lookup!$K$10,Lookup!$L$10,IF(B241=Lookup!$K$11,Lookup!$L$11,999))))))</f>
        <v>999</v>
      </c>
      <c r="E241" s="40">
        <f>IF(D241=999,IF(B241=Lookup!$K$12,Lookup!$L$12,IF(B241=Lookup!$K$13,Lookup!$L$13,IF(B241=Lookup!$K$14,Lookup!$L$14,IF(B241=Lookup!$K$15,Lookup!$L$15,IF(B241=Lookup!$K$16,Lookup!$L$16,999))))),"")</f>
        <v>999</v>
      </c>
      <c r="F241" s="40">
        <f>IF(E241=999,IF(B241=Lookup!$K$17,Lookup!$L$17,IF(B241=Lookup!$K$18,Lookup!$L$18,IF(B241=Lookup!$K$19,Lookup!$L$19,IF(B241=Lookup!$K$20,Lookup!$L$20,IF(B241=Lookup!$K$21,Lookup!$L$21,999))))),"")</f>
        <v>999</v>
      </c>
      <c r="G241" s="40">
        <f>IF(F241=999,IF(B241=Lookup!$K$22,Lookup!$L$22,IF(B241=Lookup!$K$23,Lookup!$L$23,IF(B241=Lookup!$K$24,Lookup!$L$24,IF(B241=Lookup!$K$25,Lookup!$L$25,IF(B241=Lookup!$K$26,Lookup!$L$26,999))))),"")</f>
        <v>202.5</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202.5</v>
      </c>
      <c r="L241" s="36">
        <f t="shared" si="23"/>
        <v>202.5</v>
      </c>
      <c r="M241" s="37" t="str">
        <f>'1838'!Z241</f>
        <v>30W</v>
      </c>
      <c r="N241" s="36" t="str">
        <f t="shared" si="20"/>
        <v>30W</v>
      </c>
      <c r="O241" s="36" t="str">
        <f t="shared" si="21"/>
        <v>30</v>
      </c>
      <c r="P241" s="36">
        <f t="shared" si="22"/>
        <v>232.5</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SWbW</v>
      </c>
      <c r="V241" s="39"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SWbW</v>
      </c>
    </row>
    <row r="242" spans="1:24" ht="14">
      <c r="A242" s="36">
        <v>232</v>
      </c>
      <c r="B242" s="37" t="str">
        <f>'1838'!J242</f>
        <v>WbN</v>
      </c>
      <c r="C242" s="38">
        <v>999</v>
      </c>
      <c r="D242" s="40">
        <f>IF(B242=0,"",IF(B242=Lookup!$K$7,Lookup!$L$7,IF(B242=Lookup!$K$8,Lookup!$L$8,IF(B242=Lookup!$K$9,Lookup!$L$9,IF(B242=Lookup!$K$10,Lookup!$L$10,IF(B242=Lookup!$K$11,Lookup!$L$11,999))))))</f>
        <v>999</v>
      </c>
      <c r="E242" s="40">
        <f>IF(D242=999,IF(B242=Lookup!$K$12,Lookup!$L$12,IF(B242=Lookup!$K$13,Lookup!$L$13,IF(B242=Lookup!$K$14,Lookup!$L$14,IF(B242=Lookup!$K$15,Lookup!$L$15,IF(B242=Lookup!$K$16,Lookup!$L$16,999))))),"")</f>
        <v>999</v>
      </c>
      <c r="F242" s="40">
        <f>IF(E242=999,IF(B242=Lookup!$K$17,Lookup!$L$17,IF(B242=Lookup!$K$18,Lookup!$L$18,IF(B242=Lookup!$K$19,Lookup!$L$19,IF(B242=Lookup!$K$20,Lookup!$L$20,IF(B242=Lookup!$K$21,Lookup!$L$21,999))))),"")</f>
        <v>999</v>
      </c>
      <c r="G242" s="40">
        <f>IF(F242=999,IF(B242=Lookup!$K$22,Lookup!$L$22,IF(B242=Lookup!$K$23,Lookup!$L$23,IF(B242=Lookup!$K$24,Lookup!$L$24,IF(B242=Lookup!$K$25,Lookup!$L$25,IF(B242=Lookup!$K$26,Lookup!$L$26,999))))),"")</f>
        <v>999</v>
      </c>
      <c r="H242" s="40">
        <f>IF(G242=999,IF(B242=Lookup!$K$27,Lookup!$L$27,IF(B242=Lookup!$K$28,Lookup!$L$28,IF(B242=Lookup!$K$29,Lookup!$L$29,IF(B242=Lookup!$K$30,Lookup!$L$30,IF(B242=Lookup!$K$31,Lookup!$L$31,999))))),"")</f>
        <v>999</v>
      </c>
      <c r="I242" s="40">
        <f>IF(H242=999,IF(B242=Lookup!$K$32,Lookup!$L$32,IF(B242=Lookup!$K$33,Lookup!$L$33,IF(B242=Lookup!$K$34,Lookup!$L$34,IF(B242=Lookup!$K$35,Lookup!$L$35,IF(B242=Lookup!$K$36,Lookup!$L$36,999))))),"")</f>
        <v>281.25</v>
      </c>
      <c r="J242" s="40" t="str">
        <f>IF(I242=999,IF(B242=Lookup!$K$37,Lookup!$L$37,IF(B242=Lookup!$K$38,Lookup!$L$38,IF(B242=Lookup!$K$39,Lookup!$L$7,""))),"")</f>
        <v/>
      </c>
      <c r="K242" s="40">
        <f t="shared" si="24"/>
        <v>281.25</v>
      </c>
      <c r="L242" s="36">
        <f t="shared" si="23"/>
        <v>281.25</v>
      </c>
      <c r="M242" s="37" t="str">
        <f>'1838'!Z242</f>
        <v>30W</v>
      </c>
      <c r="N242" s="36" t="str">
        <f t="shared" si="20"/>
        <v>30W</v>
      </c>
      <c r="O242" s="36" t="str">
        <f t="shared" si="21"/>
        <v>30</v>
      </c>
      <c r="P242" s="36">
        <f t="shared" si="22"/>
        <v>311.25</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NW</v>
      </c>
      <c r="W242" s="46"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NW</v>
      </c>
    </row>
    <row r="243" spans="1:24" ht="14">
      <c r="A243" s="36">
        <v>233</v>
      </c>
      <c r="B243" s="37" t="str">
        <f>'1838'!J243</f>
        <v>NW</v>
      </c>
      <c r="C243" s="38">
        <v>999</v>
      </c>
      <c r="D243" s="40">
        <f>IF(B243=0,"",IF(B243=Lookup!$K$7,Lookup!$L$7,IF(B243=Lookup!$K$8,Lookup!$L$8,IF(B243=Lookup!$K$9,Lookup!$L$9,IF(B243=Lookup!$K$10,Lookup!$L$10,IF(B243=Lookup!$K$11,Lookup!$L$11,999))))))</f>
        <v>999</v>
      </c>
      <c r="E243" s="40">
        <f>IF(D243=999,IF(B243=Lookup!$K$12,Lookup!$L$12,IF(B243=Lookup!$K$13,Lookup!$L$13,IF(B243=Lookup!$K$14,Lookup!$L$14,IF(B243=Lookup!$K$15,Lookup!$L$15,IF(B243=Lookup!$K$16,Lookup!$L$16,999))))),"")</f>
        <v>999</v>
      </c>
      <c r="F243" s="40">
        <f>IF(E243=999,IF(B243=Lookup!$K$17,Lookup!$L$17,IF(B243=Lookup!$K$18,Lookup!$L$18,IF(B243=Lookup!$K$19,Lookup!$L$19,IF(B243=Lookup!$K$20,Lookup!$L$20,IF(B243=Lookup!$K$21,Lookup!$L$21,999))))),"")</f>
        <v>999</v>
      </c>
      <c r="G243" s="40">
        <f>IF(F243=999,IF(B243=Lookup!$K$22,Lookup!$L$22,IF(B243=Lookup!$K$23,Lookup!$L$23,IF(B243=Lookup!$K$24,Lookup!$L$24,IF(B243=Lookup!$K$25,Lookup!$L$25,IF(B243=Lookup!$K$26,Lookup!$L$26,999))))),"")</f>
        <v>999</v>
      </c>
      <c r="H243" s="40">
        <f>IF(G243=999,IF(B243=Lookup!$K$27,Lookup!$L$27,IF(B243=Lookup!$K$28,Lookup!$L$28,IF(B243=Lookup!$K$29,Lookup!$L$29,IF(B243=Lookup!$K$30,Lookup!$L$30,IF(B243=Lookup!$K$31,Lookup!$L$31,999))))),"")</f>
        <v>999</v>
      </c>
      <c r="I243" s="40">
        <f>IF(H243=999,IF(B243=Lookup!$K$32,Lookup!$L$32,IF(B243=Lookup!$K$33,Lookup!$L$33,IF(B243=Lookup!$K$34,Lookup!$L$34,IF(B243=Lookup!$K$35,Lookup!$L$35,IF(B243=Lookup!$K$36,Lookup!$L$36,999))))),"")</f>
        <v>315</v>
      </c>
      <c r="J243" s="40" t="str">
        <f>IF(I243=999,IF(B243=Lookup!$K$37,Lookup!$L$37,IF(B243=Lookup!$K$38,Lookup!$L$38,IF(B243=Lookup!$K$39,Lookup!$L$7,""))),"")</f>
        <v/>
      </c>
      <c r="K243" s="40">
        <f t="shared" si="24"/>
        <v>315</v>
      </c>
      <c r="L243" s="36">
        <f t="shared" si="23"/>
        <v>315</v>
      </c>
      <c r="M243" s="37" t="str">
        <f>'1838'!Z243</f>
        <v>30W</v>
      </c>
      <c r="N243" s="36" t="str">
        <f t="shared" si="20"/>
        <v>30W</v>
      </c>
      <c r="O243" s="36" t="str">
        <f t="shared" si="21"/>
        <v>30</v>
      </c>
      <c r="P243" s="36">
        <f t="shared" si="22"/>
        <v>345</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NbW</v>
      </c>
      <c r="X243" s="41" t="str">
        <f t="shared" ref="X243:X306" si="25" xml:space="preserve"> CONCATENATE(Q243,R243,S243,T243,U243,V243,W243)</f>
        <v>NbW</v>
      </c>
    </row>
    <row r="244" spans="1:24" ht="14">
      <c r="A244" s="36">
        <v>234</v>
      </c>
      <c r="B244" s="37" t="str">
        <f>'1838'!J244</f>
        <v>NWbN</v>
      </c>
      <c r="C244" s="38">
        <v>999</v>
      </c>
      <c r="D244" s="40">
        <f>IF(B244=0,"",IF(B244=Lookup!$K$7,Lookup!$L$7,IF(B244=Lookup!$K$8,Lookup!$L$8,IF(B244=Lookup!$K$9,Lookup!$L$9,IF(B244=Lookup!$K$10,Lookup!$L$10,IF(B244=Lookup!$K$11,Lookup!$L$11,999))))))</f>
        <v>999</v>
      </c>
      <c r="E244" s="40">
        <f>IF(D244=999,IF(B244=Lookup!$K$12,Lookup!$L$12,IF(B244=Lookup!$K$13,Lookup!$L$13,IF(B244=Lookup!$K$14,Lookup!$L$14,IF(B244=Lookup!$K$15,Lookup!$L$15,IF(B244=Lookup!$K$16,Lookup!$L$16,999))))),"")</f>
        <v>999</v>
      </c>
      <c r="F244" s="40">
        <f>IF(E244=999,IF(B244=Lookup!$K$17,Lookup!$L$17,IF(B244=Lookup!$K$18,Lookup!$L$18,IF(B244=Lookup!$K$19,Lookup!$L$19,IF(B244=Lookup!$K$20,Lookup!$L$20,IF(B244=Lookup!$K$21,Lookup!$L$21,999))))),"")</f>
        <v>999</v>
      </c>
      <c r="G244" s="40">
        <f>IF(F244=999,IF(B244=Lookup!$K$22,Lookup!$L$22,IF(B244=Lookup!$K$23,Lookup!$L$23,IF(B244=Lookup!$K$24,Lookup!$L$24,IF(B244=Lookup!$K$25,Lookup!$L$25,IF(B244=Lookup!$K$26,Lookup!$L$26,999))))),"")</f>
        <v>999</v>
      </c>
      <c r="H244" s="40">
        <f>IF(G244=999,IF(B244=Lookup!$K$27,Lookup!$L$27,IF(B244=Lookup!$K$28,Lookup!$L$28,IF(B244=Lookup!$K$29,Lookup!$L$29,IF(B244=Lookup!$K$30,Lookup!$L$30,IF(B244=Lookup!$K$31,Lookup!$L$31,999))))),"")</f>
        <v>999</v>
      </c>
      <c r="I244" s="40">
        <f>IF(H244=999,IF(B244=Lookup!$K$32,Lookup!$L$32,IF(B244=Lookup!$K$33,Lookup!$L$33,IF(B244=Lookup!$K$34,Lookup!$L$34,IF(B244=Lookup!$K$35,Lookup!$L$35,IF(B244=Lookup!$K$36,Lookup!$L$36,999))))),"")</f>
        <v>326.25</v>
      </c>
      <c r="J244" s="40" t="str">
        <f>IF(I244=999,IF(B244=Lookup!$K$37,Lookup!$L$37,IF(B244=Lookup!$K$38,Lookup!$L$38,IF(B244=Lookup!$K$39,Lookup!$L$7,""))),"")</f>
        <v/>
      </c>
      <c r="K244" s="40">
        <f t="shared" si="24"/>
        <v>326.25</v>
      </c>
      <c r="L244" s="36">
        <f t="shared" si="23"/>
        <v>326.25</v>
      </c>
      <c r="M244" s="37" t="str">
        <f>'1838'!Z244</f>
        <v>30W</v>
      </c>
      <c r="N244" s="36" t="str">
        <f t="shared" si="20"/>
        <v>30W</v>
      </c>
      <c r="O244" s="36" t="str">
        <f t="shared" si="21"/>
        <v>30</v>
      </c>
      <c r="P244" s="36">
        <f t="shared" si="22"/>
        <v>356.25</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N</v>
      </c>
      <c r="X244" s="41" t="str">
        <f t="shared" si="25"/>
        <v>N</v>
      </c>
    </row>
    <row r="245" spans="1:24" ht="14">
      <c r="A245" s="36">
        <v>235</v>
      </c>
      <c r="B245" s="37" t="str">
        <f>'1838'!J245</f>
        <v>SE</v>
      </c>
      <c r="C245" s="38">
        <v>999</v>
      </c>
      <c r="D245" s="40">
        <f>IF(B245=0,"",IF(B245=Lookup!$K$7,Lookup!$L$7,IF(B245=Lookup!$K$8,Lookup!$L$8,IF(B245=Lookup!$K$9,Lookup!$L$9,IF(B245=Lookup!$K$10,Lookup!$L$10,IF(B245=Lookup!$K$11,Lookup!$L$11,999))))))</f>
        <v>999</v>
      </c>
      <c r="E245" s="40">
        <f>IF(D245=999,IF(B245=Lookup!$K$12,Lookup!$L$12,IF(B245=Lookup!$K$13,Lookup!$L$13,IF(B245=Lookup!$K$14,Lookup!$L$14,IF(B245=Lookup!$K$15,Lookup!$L$15,IF(B245=Lookup!$K$16,Lookup!$L$16,999))))),"")</f>
        <v>999</v>
      </c>
      <c r="F245" s="40">
        <f>IF(E245=999,IF(B245=Lookup!$K$17,Lookup!$L$17,IF(B245=Lookup!$K$18,Lookup!$L$18,IF(B245=Lookup!$K$19,Lookup!$L$19,IF(B245=Lookup!$K$20,Lookup!$L$20,IF(B245=Lookup!$K$21,Lookup!$L$21,999))))),"")</f>
        <v>135</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135</v>
      </c>
      <c r="L245" s="36">
        <f t="shared" si="23"/>
        <v>135</v>
      </c>
      <c r="M245" s="37" t="str">
        <f>'1838'!Z245</f>
        <v>30W</v>
      </c>
      <c r="N245" s="36" t="str">
        <f t="shared" si="20"/>
        <v>30W</v>
      </c>
      <c r="O245" s="36" t="str">
        <f t="shared" si="21"/>
        <v>30</v>
      </c>
      <c r="P245" s="36">
        <f t="shared" si="22"/>
        <v>165</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SbE</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SbE</v>
      </c>
    </row>
    <row r="246" spans="1:24" ht="14">
      <c r="A246" s="36">
        <v>236</v>
      </c>
      <c r="B246" s="37" t="str">
        <f>'1838'!J246</f>
        <v>SEbE</v>
      </c>
      <c r="C246" s="38">
        <v>999</v>
      </c>
      <c r="D246" s="40">
        <f>IF(B246=0,"",IF(B246=Lookup!$K$7,Lookup!$L$7,IF(B246=Lookup!$K$8,Lookup!$L$8,IF(B246=Lookup!$K$9,Lookup!$L$9,IF(B246=Lookup!$K$10,Lookup!$L$10,IF(B246=Lookup!$K$11,Lookup!$L$11,999))))))</f>
        <v>999</v>
      </c>
      <c r="E246" s="40">
        <f>IF(D246=999,IF(B246=Lookup!$K$12,Lookup!$L$12,IF(B246=Lookup!$K$13,Lookup!$L$13,IF(B246=Lookup!$K$14,Lookup!$L$14,IF(B246=Lookup!$K$15,Lookup!$L$15,IF(B246=Lookup!$K$16,Lookup!$L$16,999))))),"")</f>
        <v>999</v>
      </c>
      <c r="F246" s="40">
        <f>IF(E246=999,IF(B246=Lookup!$K$17,Lookup!$L$17,IF(B246=Lookup!$K$18,Lookup!$L$18,IF(B246=Lookup!$K$19,Lookup!$L$19,IF(B246=Lookup!$K$20,Lookup!$L$20,IF(B246=Lookup!$K$21,Lookup!$L$21,999))))),"")</f>
        <v>123.75</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123.75</v>
      </c>
      <c r="L246" s="36">
        <f t="shared" si="23"/>
        <v>123.75</v>
      </c>
      <c r="M246" s="37" t="str">
        <f>'1838'!Z246</f>
        <v>30W</v>
      </c>
      <c r="N246" s="36" t="str">
        <f t="shared" si="20"/>
        <v>30W</v>
      </c>
      <c r="O246" s="36" t="str">
        <f t="shared" si="21"/>
        <v>30</v>
      </c>
      <c r="P246" s="36">
        <f t="shared" si="22"/>
        <v>153.75</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SSE</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SSE</v>
      </c>
    </row>
    <row r="247" spans="1:24" ht="14">
      <c r="A247" s="36">
        <v>237</v>
      </c>
      <c r="B247" s="37" t="str">
        <f>'1838'!J247</f>
        <v>NE</v>
      </c>
      <c r="C247" s="38">
        <v>999</v>
      </c>
      <c r="D247" s="40">
        <f>IF(B247=0,"",IF(B247=Lookup!$K$7,Lookup!$L$7,IF(B247=Lookup!$K$8,Lookup!$L$8,IF(B247=Lookup!$K$9,Lookup!$L$9,IF(B247=Lookup!$K$10,Lookup!$L$10,IF(B247=Lookup!$K$11,Lookup!$L$11,999))))))</f>
        <v>45</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45</v>
      </c>
      <c r="L247" s="36">
        <f t="shared" si="23"/>
        <v>45</v>
      </c>
      <c r="M247" s="37" t="str">
        <f>'1838'!Z247</f>
        <v>14W</v>
      </c>
      <c r="N247" s="36" t="str">
        <f t="shared" si="20"/>
        <v>14W</v>
      </c>
      <c r="O247" s="36" t="str">
        <f t="shared" si="21"/>
        <v>14</v>
      </c>
      <c r="P247" s="36">
        <f t="shared" si="22"/>
        <v>59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NEbE</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NEbE</v>
      </c>
    </row>
    <row r="248" spans="1:24" ht="14">
      <c r="A248" s="36">
        <v>238</v>
      </c>
      <c r="B248" s="37" t="str">
        <f>'1838'!J248</f>
        <v>NbE</v>
      </c>
      <c r="C248" s="38">
        <v>999</v>
      </c>
      <c r="D248" s="40">
        <f>IF(B248=0,"",IF(B248=Lookup!$K$7,Lookup!$L$7,IF(B248=Lookup!$K$8,Lookup!$L$8,IF(B248=Lookup!$K$9,Lookup!$L$9,IF(B248=Lookup!$K$10,Lookup!$L$10,IF(B248=Lookup!$K$11,Lookup!$L$11,999))))))</f>
        <v>11.25</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11.25</v>
      </c>
      <c r="L248" s="36">
        <f t="shared" si="23"/>
        <v>11.25</v>
      </c>
      <c r="M248" s="37" t="str">
        <f>'1838'!Z248</f>
        <v>14W</v>
      </c>
      <c r="N248" s="36" t="str">
        <f t="shared" si="20"/>
        <v>14W</v>
      </c>
      <c r="O248" s="36" t="str">
        <f t="shared" si="21"/>
        <v>14</v>
      </c>
      <c r="P248" s="36">
        <f t="shared" si="22"/>
        <v>25.25</v>
      </c>
      <c r="Q248" s="39" t="str">
        <f>IF(P248&lt;=Lookup!$M$7,Lookup!$K$7,IF(P248&lt;=Lookup!$M$8,Lookup!$K$8,IF(P248&lt;=Lookup!$M$9,Lookup!$K$9,IF(P248&lt;=Lookup!$M$10,Lookup!$K$10,IF(P248&lt;=Lookup!$M$11,Lookup!$K$11,"")))))</f>
        <v>NNE</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NNE</v>
      </c>
    </row>
    <row r="249" spans="1:24" ht="14">
      <c r="A249" s="36">
        <v>239</v>
      </c>
      <c r="B249" s="37" t="str">
        <f>'1838'!J249</f>
        <v>SE</v>
      </c>
      <c r="C249" s="38">
        <v>999</v>
      </c>
      <c r="D249" s="40">
        <f>IF(B249=0,"",IF(B249=Lookup!$K$7,Lookup!$L$7,IF(B249=Lookup!$K$8,Lookup!$L$8,IF(B249=Lookup!$K$9,Lookup!$L$9,IF(B249=Lookup!$K$10,Lookup!$L$10,IF(B249=Lookup!$K$11,Lookup!$L$11,999))))))</f>
        <v>999</v>
      </c>
      <c r="E249" s="40">
        <f>IF(D249=999,IF(B249=Lookup!$K$12,Lookup!$L$12,IF(B249=Lookup!$K$13,Lookup!$L$13,IF(B249=Lookup!$K$14,Lookup!$L$14,IF(B249=Lookup!$K$15,Lookup!$L$15,IF(B249=Lookup!$K$16,Lookup!$L$16,999))))),"")</f>
        <v>999</v>
      </c>
      <c r="F249" s="40">
        <f>IF(E249=999,IF(B249=Lookup!$K$17,Lookup!$L$17,IF(B249=Lookup!$K$18,Lookup!$L$18,IF(B249=Lookup!$K$19,Lookup!$L$19,IF(B249=Lookup!$K$20,Lookup!$L$20,IF(B249=Lookup!$K$21,Lookup!$L$21,999))))),"")</f>
        <v>135</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135</v>
      </c>
      <c r="L249" s="36">
        <f t="shared" si="23"/>
        <v>135</v>
      </c>
      <c r="M249" s="37" t="str">
        <f>'1838'!Z249</f>
        <v>14W</v>
      </c>
      <c r="N249" s="36" t="str">
        <f t="shared" si="20"/>
        <v>14W</v>
      </c>
      <c r="O249" s="36" t="str">
        <f t="shared" si="21"/>
        <v>14</v>
      </c>
      <c r="P249" s="36">
        <f t="shared" si="22"/>
        <v>149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SEbS</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SEbS</v>
      </c>
    </row>
    <row r="250" spans="1:24" ht="14">
      <c r="A250" s="36">
        <v>240</v>
      </c>
      <c r="B250" s="37" t="str">
        <f>'1838'!J250</f>
        <v>Calm</v>
      </c>
      <c r="C250" s="38">
        <v>999</v>
      </c>
      <c r="D250" s="40">
        <f>IF(B250=0,"",IF(B250=Lookup!$K$7,Lookup!$L$7,IF(B250=Lookup!$K$8,Lookup!$L$8,IF(B250=Lookup!$K$9,Lookup!$L$9,IF(B250=Lookup!$K$10,Lookup!$L$10,IF(B250=Lookup!$K$11,Lookup!$L$11,999))))))</f>
        <v>999</v>
      </c>
      <c r="E250" s="40">
        <f>IF(D250=999,IF(B250=Lookup!$K$12,Lookup!$L$12,IF(B250=Lookup!$K$13,Lookup!$L$13,IF(B250=Lookup!$K$14,Lookup!$L$14,IF(B250=Lookup!$K$15,Lookup!$L$15,IF(B250=Lookup!$K$16,Lookup!$L$16,999))))),"")</f>
        <v>999</v>
      </c>
      <c r="F250" s="40">
        <f>IF(E250=999,IF(B250=Lookup!$K$17,Lookup!$L$17,IF(B250=Lookup!$K$18,Lookup!$L$18,IF(B250=Lookup!$K$19,Lookup!$L$19,IF(B250=Lookup!$K$20,Lookup!$L$20,IF(B250=Lookup!$K$21,Lookup!$L$21,999))))),"")</f>
        <v>999</v>
      </c>
      <c r="G250" s="40">
        <f>IF(F250=999,IF(B250=Lookup!$K$22,Lookup!$L$22,IF(B250=Lookup!$K$23,Lookup!$L$23,IF(B250=Lookup!$K$24,Lookup!$L$24,IF(B250=Lookup!$K$25,Lookup!$L$25,IF(B250=Lookup!$K$26,Lookup!$L$26,999))))),"")</f>
        <v>999</v>
      </c>
      <c r="H250" s="40">
        <f>IF(G250=999,IF(B250=Lookup!$K$27,Lookup!$L$27,IF(B250=Lookup!$K$28,Lookup!$L$28,IF(B250=Lookup!$K$29,Lookup!$L$29,IF(B250=Lookup!$K$30,Lookup!$L$30,IF(B250=Lookup!$K$31,Lookup!$L$31,999))))),"")</f>
        <v>999</v>
      </c>
      <c r="I250" s="40">
        <f>IF(H250=999,IF(B250=Lookup!$K$32,Lookup!$L$32,IF(B250=Lookup!$K$33,Lookup!$L$33,IF(B250=Lookup!$K$34,Lookup!$L$34,IF(B250=Lookup!$K$35,Lookup!$L$35,IF(B250=Lookup!$K$36,Lookup!$L$36,999))))),"")</f>
        <v>999</v>
      </c>
      <c r="J250" s="40" t="str">
        <f>IF(I250=999,IF(B250=Lookup!$K$37,Lookup!$L$37,IF(B250=Lookup!$K$38,Lookup!$L$38,IF(B250=Lookup!$K$39,Lookup!$L$7,""))),"")</f>
        <v/>
      </c>
      <c r="K250" s="40">
        <f t="shared" si="24"/>
        <v>999</v>
      </c>
      <c r="L250" s="36" t="str">
        <f t="shared" si="23"/>
        <v/>
      </c>
      <c r="M250" s="37" t="str">
        <f>'1838'!Z250</f>
        <v>14W</v>
      </c>
      <c r="N250" s="36" t="str">
        <f t="shared" si="20"/>
        <v>14W</v>
      </c>
      <c r="O250" s="36" t="str">
        <f t="shared" si="21"/>
        <v>14</v>
      </c>
      <c r="P250" s="36">
        <f t="shared" si="22"/>
        <v>1013</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Calm</v>
      </c>
      <c r="X250" s="41" t="str">
        <f t="shared" si="25"/>
        <v>Calm</v>
      </c>
    </row>
    <row r="251" spans="1:24" ht="14">
      <c r="A251" s="36">
        <v>241</v>
      </c>
      <c r="B251" s="37" t="str">
        <f>'1838'!J251</f>
        <v>Variable</v>
      </c>
      <c r="C251" s="38">
        <v>999</v>
      </c>
      <c r="D251" s="40">
        <f>IF(B251=0,"",IF(B251=Lookup!$K$7,Lookup!$L$7,IF(B251=Lookup!$K$8,Lookup!$L$8,IF(B251=Lookup!$K$9,Lookup!$L$9,IF(B251=Lookup!$K$10,Lookup!$L$10,IF(B251=Lookup!$K$11,Lookup!$L$11,999))))))</f>
        <v>999</v>
      </c>
      <c r="E251" s="40">
        <f>IF(D251=999,IF(B251=Lookup!$K$12,Lookup!$L$12,IF(B251=Lookup!$K$13,Lookup!$L$13,IF(B251=Lookup!$K$14,Lookup!$L$14,IF(B251=Lookup!$K$15,Lookup!$L$15,IF(B251=Lookup!$K$16,Lookup!$L$16,999))))),"")</f>
        <v>999</v>
      </c>
      <c r="F251" s="40">
        <f>IF(E251=999,IF(B251=Lookup!$K$17,Lookup!$L$17,IF(B251=Lookup!$K$18,Lookup!$L$18,IF(B251=Lookup!$K$19,Lookup!$L$19,IF(B251=Lookup!$K$20,Lookup!$L$20,IF(B251=Lookup!$K$21,Lookup!$L$21,999))))),"")</f>
        <v>999</v>
      </c>
      <c r="G251" s="40">
        <f>IF(F251=999,IF(B251=Lookup!$K$22,Lookup!$L$22,IF(B251=Lookup!$K$23,Lookup!$L$23,IF(B251=Lookup!$K$24,Lookup!$L$24,IF(B251=Lookup!$K$25,Lookup!$L$25,IF(B251=Lookup!$K$26,Lookup!$L$26,999))))),"")</f>
        <v>999</v>
      </c>
      <c r="H251" s="40">
        <f>IF(G251=999,IF(B251=Lookup!$K$27,Lookup!$L$27,IF(B251=Lookup!$K$28,Lookup!$L$28,IF(B251=Lookup!$K$29,Lookup!$L$29,IF(B251=Lookup!$K$30,Lookup!$L$30,IF(B251=Lookup!$K$31,Lookup!$L$31,999))))),"")</f>
        <v>999</v>
      </c>
      <c r="I251" s="40">
        <f>IF(H251=999,IF(B251=Lookup!$K$32,Lookup!$L$32,IF(B251=Lookup!$K$33,Lookup!$L$33,IF(B251=Lookup!$K$34,Lookup!$L$34,IF(B251=Lookup!$K$35,Lookup!$L$35,IF(B251=Lookup!$K$36,Lookup!$L$36,999))))),"")</f>
        <v>999</v>
      </c>
      <c r="J251" s="40" t="str">
        <f>IF(I251=999,IF(B251=Lookup!$K$37,Lookup!$L$37,IF(B251=Lookup!$K$38,Lookup!$L$38,IF(B251=Lookup!$K$39,Lookup!$L$7,""))),"")</f>
        <v/>
      </c>
      <c r="K251" s="40">
        <f t="shared" si="24"/>
        <v>999</v>
      </c>
      <c r="L251" s="36" t="str">
        <f t="shared" si="23"/>
        <v/>
      </c>
      <c r="M251" s="37" t="str">
        <f>'1838'!Z251</f>
        <v>14W</v>
      </c>
      <c r="N251" s="36" t="str">
        <f t="shared" si="20"/>
        <v>14W</v>
      </c>
      <c r="O251" s="36" t="str">
        <f t="shared" si="21"/>
        <v>14</v>
      </c>
      <c r="P251" s="36">
        <f t="shared" si="22"/>
        <v>1013</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Variable</v>
      </c>
      <c r="X251" s="41" t="str">
        <f t="shared" si="25"/>
        <v>Variable</v>
      </c>
    </row>
    <row r="252" spans="1:24" ht="14">
      <c r="A252" s="36">
        <v>242</v>
      </c>
      <c r="B252" s="37" t="str">
        <f>'1838'!J252</f>
        <v>NbW</v>
      </c>
      <c r="C252" s="38">
        <v>999</v>
      </c>
      <c r="D252" s="40">
        <f>IF(B252=0,"",IF(B252=Lookup!$K$7,Lookup!$L$7,IF(B252=Lookup!$K$8,Lookup!$L$8,IF(B252=Lookup!$K$9,Lookup!$L$9,IF(B252=Lookup!$K$10,Lookup!$L$10,IF(B252=Lookup!$K$11,Lookup!$L$11,999))))))</f>
        <v>999</v>
      </c>
      <c r="E252" s="40">
        <f>IF(D252=999,IF(B252=Lookup!$K$12,Lookup!$L$12,IF(B252=Lookup!$K$13,Lookup!$L$13,IF(B252=Lookup!$K$14,Lookup!$L$14,IF(B252=Lookup!$K$15,Lookup!$L$15,IF(B252=Lookup!$K$16,Lookup!$L$16,999))))),"")</f>
        <v>999</v>
      </c>
      <c r="F252" s="40">
        <f>IF(E252=999,IF(B252=Lookup!$K$17,Lookup!$L$17,IF(B252=Lookup!$K$18,Lookup!$L$18,IF(B252=Lookup!$K$19,Lookup!$L$19,IF(B252=Lookup!$K$20,Lookup!$L$20,IF(B252=Lookup!$K$21,Lookup!$L$21,999))))),"")</f>
        <v>999</v>
      </c>
      <c r="G252" s="40">
        <f>IF(F252=999,IF(B252=Lookup!$K$22,Lookup!$L$22,IF(B252=Lookup!$K$23,Lookup!$L$23,IF(B252=Lookup!$K$24,Lookup!$L$24,IF(B252=Lookup!$K$25,Lookup!$L$25,IF(B252=Lookup!$K$26,Lookup!$L$26,999))))),"")</f>
        <v>999</v>
      </c>
      <c r="H252" s="40">
        <f>IF(G252=999,IF(B252=Lookup!$K$27,Lookup!$L$27,IF(B252=Lookup!$K$28,Lookup!$L$28,IF(B252=Lookup!$K$29,Lookup!$L$29,IF(B252=Lookup!$K$30,Lookup!$L$30,IF(B252=Lookup!$K$31,Lookup!$L$31,999))))),"")</f>
        <v>999</v>
      </c>
      <c r="I252" s="40">
        <f>IF(H252=999,IF(B252=Lookup!$K$32,Lookup!$L$32,IF(B252=Lookup!$K$33,Lookup!$L$33,IF(B252=Lookup!$K$34,Lookup!$L$34,IF(B252=Lookup!$K$35,Lookup!$L$35,IF(B252=Lookup!$K$36,Lookup!$L$36,999))))),"")</f>
        <v>999</v>
      </c>
      <c r="J252" s="40">
        <f>IF(I252=999,IF(B252=Lookup!$K$37,Lookup!$L$37,IF(B252=Lookup!$K$38,Lookup!$L$38,IF(B252=Lookup!$K$39,Lookup!$L$7,""))),"")</f>
        <v>348.75</v>
      </c>
      <c r="K252" s="40">
        <f t="shared" si="24"/>
        <v>348.75</v>
      </c>
      <c r="L252" s="36">
        <f t="shared" si="23"/>
        <v>348.75</v>
      </c>
      <c r="M252" s="37" t="str">
        <f>'1838'!Z252</f>
        <v>14W</v>
      </c>
      <c r="N252" s="36" t="str">
        <f t="shared" si="20"/>
        <v>14W</v>
      </c>
      <c r="O252" s="36" t="str">
        <f t="shared" si="21"/>
        <v>14</v>
      </c>
      <c r="P252" s="36">
        <f t="shared" si="22"/>
        <v>362.75</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N</v>
      </c>
      <c r="X252" s="41" t="str">
        <f t="shared" si="25"/>
        <v>N</v>
      </c>
    </row>
    <row r="253" spans="1:24" ht="14">
      <c r="A253" s="36">
        <v>243</v>
      </c>
      <c r="B253" s="37" t="str">
        <f>'1838'!J253</f>
        <v>SSE</v>
      </c>
      <c r="C253" s="38">
        <v>999</v>
      </c>
      <c r="D253" s="40">
        <f>IF(B253=0,"",IF(B253=Lookup!$K$7,Lookup!$L$7,IF(B253=Lookup!$K$8,Lookup!$L$8,IF(B253=Lookup!$K$9,Lookup!$L$9,IF(B253=Lookup!$K$10,Lookup!$L$10,IF(B253=Lookup!$K$11,Lookup!$L$11,999))))))</f>
        <v>999</v>
      </c>
      <c r="E253" s="40">
        <f>IF(D253=999,IF(B253=Lookup!$K$12,Lookup!$L$12,IF(B253=Lookup!$K$13,Lookup!$L$13,IF(B253=Lookup!$K$14,Lookup!$L$14,IF(B253=Lookup!$K$15,Lookup!$L$15,IF(B253=Lookup!$K$16,Lookup!$L$16,999))))),"")</f>
        <v>999</v>
      </c>
      <c r="F253" s="40">
        <f>IF(E253=999,IF(B253=Lookup!$K$17,Lookup!$L$17,IF(B253=Lookup!$K$18,Lookup!$L$18,IF(B253=Lookup!$K$19,Lookup!$L$19,IF(B253=Lookup!$K$20,Lookup!$L$20,IF(B253=Lookup!$K$21,Lookup!$L$21,999))))),"")</f>
        <v>157.5</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157.5</v>
      </c>
      <c r="L253" s="36">
        <f t="shared" si="23"/>
        <v>157.5</v>
      </c>
      <c r="M253" s="37" t="str">
        <f>'1838'!Z253</f>
        <v>14W</v>
      </c>
      <c r="N253" s="36" t="str">
        <f t="shared" si="20"/>
        <v>14W</v>
      </c>
      <c r="O253" s="36" t="str">
        <f t="shared" si="21"/>
        <v>14</v>
      </c>
      <c r="P253" s="36">
        <f t="shared" si="22"/>
        <v>171.5</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SbE</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SbE</v>
      </c>
    </row>
    <row r="254" spans="1:24" ht="14">
      <c r="A254" s="36">
        <v>244</v>
      </c>
      <c r="B254" s="37" t="str">
        <f>'1838'!J254</f>
        <v>NEbE</v>
      </c>
      <c r="C254" s="38">
        <v>999</v>
      </c>
      <c r="D254" s="40">
        <f>IF(B254=0,"",IF(B254=Lookup!$K$7,Lookup!$L$7,IF(B254=Lookup!$K$8,Lookup!$L$8,IF(B254=Lookup!$K$9,Lookup!$L$9,IF(B254=Lookup!$K$10,Lookup!$L$10,IF(B254=Lookup!$K$11,Lookup!$L$11,999))))))</f>
        <v>999</v>
      </c>
      <c r="E254" s="40">
        <f>IF(D254=999,IF(B254=Lookup!$K$12,Lookup!$L$12,IF(B254=Lookup!$K$13,Lookup!$L$13,IF(B254=Lookup!$K$14,Lookup!$L$14,IF(B254=Lookup!$K$15,Lookup!$L$15,IF(B254=Lookup!$K$16,Lookup!$L$16,999))))),"")</f>
        <v>56.25</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56.25</v>
      </c>
      <c r="L254" s="36">
        <f t="shared" si="23"/>
        <v>56.25</v>
      </c>
      <c r="M254" s="37" t="str">
        <f>'1838'!Z254</f>
        <v>14W</v>
      </c>
      <c r="N254" s="36" t="str">
        <f t="shared" si="20"/>
        <v>14W</v>
      </c>
      <c r="O254" s="36" t="str">
        <f t="shared" si="21"/>
        <v>14</v>
      </c>
      <c r="P254" s="36">
        <f t="shared" si="22"/>
        <v>70.25</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ENE</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ENE</v>
      </c>
    </row>
    <row r="255" spans="1:24" ht="14">
      <c r="A255" s="36">
        <v>245</v>
      </c>
      <c r="B255" s="37" t="str">
        <f>'1838'!J255</f>
        <v>N</v>
      </c>
      <c r="C255" s="38">
        <v>999</v>
      </c>
      <c r="D255" s="40">
        <f>IF(B255=0,"",IF(B255=Lookup!$K$7,Lookup!$L$7,IF(B255=Lookup!$K$8,Lookup!$L$8,IF(B255=Lookup!$K$9,Lookup!$L$9,IF(B255=Lookup!$K$10,Lookup!$L$10,IF(B255=Lookup!$K$11,Lookup!$L$11,999))))))</f>
        <v>0</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0</v>
      </c>
      <c r="L255" s="36">
        <f t="shared" si="23"/>
        <v>0</v>
      </c>
      <c r="M255" s="37" t="str">
        <f>'1838'!Z255</f>
        <v>14W</v>
      </c>
      <c r="N255" s="36" t="str">
        <f t="shared" si="20"/>
        <v>14W</v>
      </c>
      <c r="O255" s="36" t="str">
        <f t="shared" si="21"/>
        <v>14</v>
      </c>
      <c r="P255" s="36">
        <f t="shared" si="22"/>
        <v>14</v>
      </c>
      <c r="Q255" s="39" t="str">
        <f>IF(P255&lt;=Lookup!$M$7,Lookup!$K$7,IF(P255&lt;=Lookup!$M$8,Lookup!$K$8,IF(P255&lt;=Lookup!$M$9,Lookup!$K$9,IF(P255&lt;=Lookup!$M$10,Lookup!$K$10,IF(P255&lt;=Lookup!$M$11,Lookup!$K$11,"")))))</f>
        <v>NbE</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NbE</v>
      </c>
    </row>
    <row r="256" spans="1:24" ht="14">
      <c r="A256" s="36">
        <v>246</v>
      </c>
      <c r="B256" s="37">
        <f>'1838'!J256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'1838'!Z256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'1838'!J257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'1838'!Z257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'1838'!J258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'1838'!Z258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'1838'!J259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'1838'!Z259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'1838'!J260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'1838'!Z260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f>'1838'!J261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'1838'!Z261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ht="14">
      <c r="A262" s="36">
        <v>252</v>
      </c>
      <c r="B262" s="37">
        <f>'1838'!J262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'1838'!Z262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ht="14">
      <c r="A263" s="36">
        <v>253</v>
      </c>
      <c r="B263" s="37">
        <f>'1838'!J263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'1838'!Z263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ht="14">
      <c r="A264" s="36">
        <v>254</v>
      </c>
      <c r="B264" s="37">
        <f>'1838'!J264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'1838'!Z264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ht="14">
      <c r="A265" s="36">
        <v>255</v>
      </c>
      <c r="B265" s="37">
        <f>'1838'!J265</f>
        <v>0</v>
      </c>
      <c r="C265" s="38">
        <v>999</v>
      </c>
      <c r="D265" s="40" t="str">
        <f>IF(B265=0,"",IF(B265=Lookup!$K$7,Lookup!$L$7,IF(B265=Lookup!$K$8,Lookup!$L$8,IF(B265=Lookup!$K$9,Lookup!$L$9,IF(B265=Lookup!$K$10,Lookup!$L$10,IF(B265=Lookup!$K$11,Lookup!$L$11,999))))))</f>
        <v/>
      </c>
      <c r="E265" s="40" t="str">
        <f>IF(D265=999,IF(B265=Lookup!$K$12,Lookup!$L$12,IF(B265=Lookup!$K$13,Lookup!$L$13,IF(B265=Lookup!$K$14,Lookup!$L$14,IF(B265=Lookup!$K$15,Lookup!$L$15,IF(B265=Lookup!$K$16,Lookup!$L$16,999))))),"")</f>
        <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999</v>
      </c>
      <c r="L265" s="36" t="str">
        <f t="shared" si="23"/>
        <v/>
      </c>
      <c r="M265" s="37">
        <f>'1838'!Z265</f>
        <v>0</v>
      </c>
      <c r="N265" s="36">
        <f t="shared" si="20"/>
        <v>0</v>
      </c>
      <c r="O265" s="36">
        <f t="shared" si="21"/>
        <v>0</v>
      </c>
      <c r="P265" s="36">
        <f t="shared" si="22"/>
        <v>999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
      </c>
    </row>
    <row r="266" spans="1:24" ht="14">
      <c r="A266" s="36">
        <v>256</v>
      </c>
      <c r="B266" s="37">
        <f>'1838'!J266</f>
        <v>0</v>
      </c>
      <c r="C266" s="38">
        <v>999</v>
      </c>
      <c r="D266" s="40" t="str">
        <f>IF(B266=0,"",IF(B266=Lookup!$K$7,Lookup!$L$7,IF(B266=Lookup!$K$8,Lookup!$L$8,IF(B266=Lookup!$K$9,Lookup!$L$9,IF(B266=Lookup!$K$10,Lookup!$L$10,IF(B266=Lookup!$K$11,Lookup!$L$11,999))))))</f>
        <v/>
      </c>
      <c r="E266" s="40" t="str">
        <f>IF(D266=999,IF(B266=Lookup!$K$12,Lookup!$L$12,IF(B266=Lookup!$K$13,Lookup!$L$13,IF(B266=Lookup!$K$14,Lookup!$L$14,IF(B266=Lookup!$K$15,Lookup!$L$15,IF(B266=Lookup!$K$16,Lookup!$L$16,999))))),"")</f>
        <v/>
      </c>
      <c r="F266" s="40" t="str">
        <f>IF(E266=999,IF(B266=Lookup!$K$17,Lookup!$L$17,IF(B266=Lookup!$K$18,Lookup!$L$18,IF(B266=Lookup!$K$19,Lookup!$L$19,IF(B266=Lookup!$K$20,Lookup!$L$20,IF(B266=Lookup!$K$21,Lookup!$L$21,999))))),"")</f>
        <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999</v>
      </c>
      <c r="L266" s="36" t="str">
        <f t="shared" si="23"/>
        <v/>
      </c>
      <c r="M266" s="37">
        <f>'1838'!Z266</f>
        <v>0</v>
      </c>
      <c r="N266" s="36">
        <f t="shared" ref="N266:N329" si="26">IF(M266&lt;0,"0W",M266)</f>
        <v>0</v>
      </c>
      <c r="O266" s="36">
        <f t="shared" ref="O266:O329" si="27">IF(N266=0,0,LEFT(N266,LEN(N266)-1))</f>
        <v>0</v>
      </c>
      <c r="P266" s="36">
        <f t="shared" si="22"/>
        <v>999</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
      </c>
    </row>
    <row r="267" spans="1:24" ht="14">
      <c r="A267" s="36">
        <v>257</v>
      </c>
      <c r="B267" s="37">
        <f>'1838'!J267</f>
        <v>0</v>
      </c>
      <c r="C267" s="38">
        <v>999</v>
      </c>
      <c r="D267" s="40" t="str">
        <f>IF(B267=0,"",IF(B267=Lookup!$K$7,Lookup!$L$7,IF(B267=Lookup!$K$8,Lookup!$L$8,IF(B267=Lookup!$K$9,Lookup!$L$9,IF(B267=Lookup!$K$10,Lookup!$L$10,IF(B267=Lookup!$K$11,Lookup!$L$11,999))))))</f>
        <v/>
      </c>
      <c r="E267" s="40" t="str">
        <f>IF(D267=999,IF(B267=Lookup!$K$12,Lookup!$L$12,IF(B267=Lookup!$K$13,Lookup!$L$13,IF(B267=Lookup!$K$14,Lookup!$L$14,IF(B267=Lookup!$K$15,Lookup!$L$15,IF(B267=Lookup!$K$16,Lookup!$L$16,999))))),"")</f>
        <v/>
      </c>
      <c r="F267" s="40" t="str">
        <f>IF(E267=999,IF(B267=Lookup!$K$17,Lookup!$L$17,IF(B267=Lookup!$K$18,Lookup!$L$18,IF(B267=Lookup!$K$19,Lookup!$L$19,IF(B267=Lookup!$K$20,Lookup!$L$20,IF(B267=Lookup!$K$21,Lookup!$L$21,999))))),"")</f>
        <v/>
      </c>
      <c r="G267" s="40" t="str">
        <f>IF(F267=999,IF(B267=Lookup!$K$22,Lookup!$L$22,IF(B267=Lookup!$K$23,Lookup!$L$23,IF(B267=Lookup!$K$24,Lookup!$L$24,IF(B267=Lookup!$K$25,Lookup!$L$25,IF(B267=Lookup!$K$26,Lookup!$L$26,999))))),"")</f>
        <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999</v>
      </c>
      <c r="L267" s="36" t="str">
        <f t="shared" si="23"/>
        <v/>
      </c>
      <c r="M267" s="37">
        <f>'1838'!Z267</f>
        <v>0</v>
      </c>
      <c r="N267" s="36">
        <f t="shared" si="26"/>
        <v>0</v>
      </c>
      <c r="O267" s="36">
        <f t="shared" si="27"/>
        <v>0</v>
      </c>
      <c r="P267" s="36">
        <f t="shared" ref="P267:P330" si="28">K267+O267</f>
        <v>999</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
      </c>
    </row>
    <row r="268" spans="1:24" ht="14">
      <c r="A268" s="36">
        <v>258</v>
      </c>
      <c r="B268" s="37">
        <f>'1838'!J268</f>
        <v>0</v>
      </c>
      <c r="C268" s="38">
        <v>999</v>
      </c>
      <c r="D268" s="40" t="str">
        <f>IF(B268=0,"",IF(B268=Lookup!$K$7,Lookup!$L$7,IF(B268=Lookup!$K$8,Lookup!$L$8,IF(B268=Lookup!$K$9,Lookup!$L$9,IF(B268=Lookup!$K$10,Lookup!$L$10,IF(B268=Lookup!$K$11,Lookup!$L$11,999))))))</f>
        <v/>
      </c>
      <c r="E268" s="40" t="str">
        <f>IF(D268=999,IF(B268=Lookup!$K$12,Lookup!$L$12,IF(B268=Lookup!$K$13,Lookup!$L$13,IF(B268=Lookup!$K$14,Lookup!$L$14,IF(B268=Lookup!$K$15,Lookup!$L$15,IF(B268=Lookup!$K$16,Lookup!$L$16,999))))),"")</f>
        <v/>
      </c>
      <c r="F268" s="40" t="str">
        <f>IF(E268=999,IF(B268=Lookup!$K$17,Lookup!$L$17,IF(B268=Lookup!$K$18,Lookup!$L$18,IF(B268=Lookup!$K$19,Lookup!$L$19,IF(B268=Lookup!$K$20,Lookup!$L$20,IF(B268=Lookup!$K$21,Lookup!$L$21,999))))),"")</f>
        <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999</v>
      </c>
      <c r="L268" s="36" t="str">
        <f t="shared" ref="L268:L290" si="29">IF(K268=999,"",K268)</f>
        <v/>
      </c>
      <c r="M268" s="37">
        <f>'1838'!Z268</f>
        <v>0</v>
      </c>
      <c r="N268" s="36">
        <f t="shared" si="26"/>
        <v>0</v>
      </c>
      <c r="O268" s="36">
        <f t="shared" si="27"/>
        <v>0</v>
      </c>
      <c r="P268" s="36">
        <f t="shared" si="28"/>
        <v>999</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
      </c>
    </row>
    <row r="269" spans="1:24" ht="14">
      <c r="A269" s="36">
        <v>259</v>
      </c>
      <c r="B269" s="37">
        <f>'1838'!J269</f>
        <v>0</v>
      </c>
      <c r="C269" s="38">
        <v>999</v>
      </c>
      <c r="D269" s="40" t="str">
        <f>IF(B269=0,"",IF(B269=Lookup!$K$7,Lookup!$L$7,IF(B269=Lookup!$K$8,Lookup!$L$8,IF(B269=Lookup!$K$9,Lookup!$L$9,IF(B269=Lookup!$K$10,Lookup!$L$10,IF(B269=Lookup!$K$11,Lookup!$L$11,999))))))</f>
        <v/>
      </c>
      <c r="E269" s="40" t="str">
        <f>IF(D269=999,IF(B269=Lookup!$K$12,Lookup!$L$12,IF(B269=Lookup!$K$13,Lookup!$L$13,IF(B269=Lookup!$K$14,Lookup!$L$14,IF(B269=Lookup!$K$15,Lookup!$L$15,IF(B269=Lookup!$K$16,Lookup!$L$16,999))))),"")</f>
        <v/>
      </c>
      <c r="F269" s="40" t="str">
        <f>IF(E269=999,IF(B269=Lookup!$K$17,Lookup!$L$17,IF(B269=Lookup!$K$18,Lookup!$L$18,IF(B269=Lookup!$K$19,Lookup!$L$19,IF(B269=Lookup!$K$20,Lookup!$L$20,IF(B269=Lookup!$K$21,Lookup!$L$21,999))))),"")</f>
        <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999</v>
      </c>
      <c r="L269" s="36" t="str">
        <f t="shared" si="29"/>
        <v/>
      </c>
      <c r="M269" s="37">
        <f>'1838'!Z269</f>
        <v>0</v>
      </c>
      <c r="N269" s="36">
        <f t="shared" si="26"/>
        <v>0</v>
      </c>
      <c r="O269" s="36">
        <f t="shared" si="27"/>
        <v>0</v>
      </c>
      <c r="P269" s="36">
        <f t="shared" si="28"/>
        <v>999</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
      </c>
    </row>
    <row r="270" spans="1:24" ht="14">
      <c r="A270" s="36">
        <v>260</v>
      </c>
      <c r="B270" s="37">
        <f>'1838'!J270</f>
        <v>0</v>
      </c>
      <c r="C270" s="38">
        <v>999</v>
      </c>
      <c r="D270" s="40" t="str">
        <f>IF(B270=0,"",IF(B270=Lookup!$K$7,Lookup!$L$7,IF(B270=Lookup!$K$8,Lookup!$L$8,IF(B270=Lookup!$K$9,Lookup!$L$9,IF(B270=Lookup!$K$10,Lookup!$L$10,IF(B270=Lookup!$K$11,Lookup!$L$11,999))))))</f>
        <v/>
      </c>
      <c r="E270" s="40" t="str">
        <f>IF(D270=999,IF(B270=Lookup!$K$12,Lookup!$L$12,IF(B270=Lookup!$K$13,Lookup!$L$13,IF(B270=Lookup!$K$14,Lookup!$L$14,IF(B270=Lookup!$K$15,Lookup!$L$15,IF(B270=Lookup!$K$16,Lookup!$L$16,999))))),"")</f>
        <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999</v>
      </c>
      <c r="L270" s="36" t="str">
        <f t="shared" si="29"/>
        <v/>
      </c>
      <c r="M270" s="37">
        <f>'1838'!Z270</f>
        <v>0</v>
      </c>
      <c r="N270" s="36">
        <f t="shared" si="26"/>
        <v>0</v>
      </c>
      <c r="O270" s="36">
        <f t="shared" si="27"/>
        <v>0</v>
      </c>
      <c r="P270" s="36">
        <f t="shared" si="28"/>
        <v>999</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
      </c>
    </row>
    <row r="271" spans="1:24" ht="14">
      <c r="A271" s="36">
        <v>261</v>
      </c>
      <c r="B271" s="37">
        <f>'1838'!J271</f>
        <v>0</v>
      </c>
      <c r="C271" s="38">
        <v>999</v>
      </c>
      <c r="D271" s="40" t="str">
        <f>IF(B271=0,"",IF(B271=Lookup!$K$7,Lookup!$L$7,IF(B271=Lookup!$K$8,Lookup!$L$8,IF(B271=Lookup!$K$9,Lookup!$L$9,IF(B271=Lookup!$K$10,Lookup!$L$10,IF(B271=Lookup!$K$11,Lookup!$L$11,999))))))</f>
        <v/>
      </c>
      <c r="E271" s="40" t="str">
        <f>IF(D271=999,IF(B271=Lookup!$K$12,Lookup!$L$12,IF(B271=Lookup!$K$13,Lookup!$L$13,IF(B271=Lookup!$K$14,Lookup!$L$14,IF(B271=Lookup!$K$15,Lookup!$L$15,IF(B271=Lookup!$K$16,Lookup!$L$16,999))))),"")</f>
        <v/>
      </c>
      <c r="F271" s="40" t="str">
        <f>IF(E271=999,IF(B271=Lookup!$K$17,Lookup!$L$17,IF(B271=Lookup!$K$18,Lookup!$L$18,IF(B271=Lookup!$K$19,Lookup!$L$19,IF(B271=Lookup!$K$20,Lookup!$L$20,IF(B271=Lookup!$K$21,Lookup!$L$21,999))))),"")</f>
        <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999</v>
      </c>
      <c r="L271" s="36" t="str">
        <f t="shared" si="29"/>
        <v/>
      </c>
      <c r="M271" s="37">
        <f>'1838'!Z271</f>
        <v>0</v>
      </c>
      <c r="N271" s="36">
        <f t="shared" si="26"/>
        <v>0</v>
      </c>
      <c r="O271" s="36">
        <f t="shared" si="27"/>
        <v>0</v>
      </c>
      <c r="P271" s="36">
        <f t="shared" si="28"/>
        <v>999</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
      </c>
    </row>
    <row r="272" spans="1:24" ht="14">
      <c r="A272" s="36">
        <v>262</v>
      </c>
      <c r="B272" s="37">
        <f>'1838'!J272</f>
        <v>0</v>
      </c>
      <c r="C272" s="38">
        <v>999</v>
      </c>
      <c r="D272" s="40" t="str">
        <f>IF(B272=0,"",IF(B272=Lookup!$K$7,Lookup!$L$7,IF(B272=Lookup!$K$8,Lookup!$L$8,IF(B272=Lookup!$K$9,Lookup!$L$9,IF(B272=Lookup!$K$10,Lookup!$L$10,IF(B272=Lookup!$K$11,Lookup!$L$11,999))))))</f>
        <v/>
      </c>
      <c r="E272" s="40" t="str">
        <f>IF(D272=999,IF(B272=Lookup!$K$12,Lookup!$L$12,IF(B272=Lookup!$K$13,Lookup!$L$13,IF(B272=Lookup!$K$14,Lookup!$L$14,IF(B272=Lookup!$K$15,Lookup!$L$15,IF(B272=Lookup!$K$16,Lookup!$L$16,999))))),"")</f>
        <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999</v>
      </c>
      <c r="L272" s="36" t="str">
        <f t="shared" si="29"/>
        <v/>
      </c>
      <c r="M272" s="37">
        <f>'1838'!Z272</f>
        <v>0</v>
      </c>
      <c r="N272" s="36">
        <f t="shared" si="26"/>
        <v>0</v>
      </c>
      <c r="O272" s="36">
        <f t="shared" si="27"/>
        <v>0</v>
      </c>
      <c r="P272" s="36">
        <f t="shared" si="28"/>
        <v>999</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
      </c>
    </row>
    <row r="273" spans="1:24" ht="14">
      <c r="A273" s="36">
        <v>263</v>
      </c>
      <c r="B273" s="37" t="str">
        <f>'1838'!J273</f>
        <v>Calm</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999</v>
      </c>
      <c r="H273" s="40">
        <f>IF(G273=999,IF(B273=Lookup!$K$27,Lookup!$L$27,IF(B273=Lookup!$K$28,Lookup!$L$28,IF(B273=Lookup!$K$29,Lookup!$L$29,IF(B273=Lookup!$K$30,Lookup!$L$30,IF(B273=Lookup!$K$31,Lookup!$L$31,999))))),"")</f>
        <v>999</v>
      </c>
      <c r="I273" s="40">
        <f>IF(H273=999,IF(B273=Lookup!$K$32,Lookup!$L$32,IF(B273=Lookup!$K$33,Lookup!$L$33,IF(B273=Lookup!$K$34,Lookup!$L$34,IF(B273=Lookup!$K$35,Lookup!$L$35,IF(B273=Lookup!$K$36,Lookup!$L$36,999))))),"")</f>
        <v>999</v>
      </c>
      <c r="J273" s="40" t="str">
        <f>IF(I273=999,IF(B273=Lookup!$K$37,Lookup!$L$37,IF(B273=Lookup!$K$38,Lookup!$L$38,IF(B273=Lookup!$K$39,Lookup!$L$7,""))),"")</f>
        <v/>
      </c>
      <c r="K273" s="40">
        <f t="shared" si="24"/>
        <v>999</v>
      </c>
      <c r="L273" s="36" t="str">
        <f t="shared" si="29"/>
        <v/>
      </c>
      <c r="M273" s="37" t="str">
        <f>'1838'!Z273</f>
        <v>14W</v>
      </c>
      <c r="N273" s="36" t="str">
        <f t="shared" si="26"/>
        <v>14W</v>
      </c>
      <c r="O273" s="36" t="str">
        <f t="shared" si="27"/>
        <v>14</v>
      </c>
      <c r="P273" s="36">
        <f t="shared" si="28"/>
        <v>1013</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Calm</v>
      </c>
      <c r="X273" s="41" t="str">
        <f t="shared" si="25"/>
        <v>Calm</v>
      </c>
    </row>
    <row r="274" spans="1:24" ht="14">
      <c r="A274" s="36">
        <v>264</v>
      </c>
      <c r="B274" s="37" t="str">
        <f>'1838'!J274</f>
        <v>N</v>
      </c>
      <c r="C274" s="38">
        <v>999</v>
      </c>
      <c r="D274" s="40">
        <f>IF(B274=0,"",IF(B274=Lookup!$K$7,Lookup!$L$7,IF(B274=Lookup!$K$8,Lookup!$L$8,IF(B274=Lookup!$K$9,Lookup!$L$9,IF(B274=Lookup!$K$10,Lookup!$L$10,IF(B274=Lookup!$K$11,Lookup!$L$11,999))))))</f>
        <v>0</v>
      </c>
      <c r="E274" s="40" t="str">
        <f>IF(D274=999,IF(B274=Lookup!$K$12,Lookup!$L$12,IF(B274=Lookup!$K$13,Lookup!$L$13,IF(B274=Lookup!$K$14,Lookup!$L$14,IF(B274=Lookup!$K$15,Lookup!$L$15,IF(B274=Lookup!$K$16,Lookup!$L$16,999))))),"")</f>
        <v/>
      </c>
      <c r="F274" s="40" t="str">
        <f>IF(E274=999,IF(B274=Lookup!$K$17,Lookup!$L$17,IF(B274=Lookup!$K$18,Lookup!$L$18,IF(B274=Lookup!$K$19,Lookup!$L$19,IF(B274=Lookup!$K$20,Lookup!$L$20,IF(B274=Lookup!$K$21,Lookup!$L$21,999))))),"")</f>
        <v/>
      </c>
      <c r="G274" s="40" t="str">
        <f>IF(F274=999,IF(B274=Lookup!$K$22,Lookup!$L$22,IF(B274=Lookup!$K$23,Lookup!$L$23,IF(B274=Lookup!$K$24,Lookup!$L$24,IF(B274=Lookup!$K$25,Lookup!$L$25,IF(B274=Lookup!$K$26,Lookup!$L$26,999))))),"")</f>
        <v/>
      </c>
      <c r="H274" s="40" t="str">
        <f>IF(G274=999,IF(B274=Lookup!$K$27,Lookup!$L$27,IF(B274=Lookup!$K$28,Lookup!$L$28,IF(B274=Lookup!$K$29,Lookup!$L$29,IF(B274=Lookup!$K$30,Lookup!$L$30,IF(B274=Lookup!$K$31,Lookup!$L$31,999))))),"")</f>
        <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0</v>
      </c>
      <c r="L274" s="36">
        <f t="shared" si="29"/>
        <v>0</v>
      </c>
      <c r="M274" s="37" t="str">
        <f>'1838'!Z274</f>
        <v>14W</v>
      </c>
      <c r="N274" s="36" t="str">
        <f t="shared" si="26"/>
        <v>14W</v>
      </c>
      <c r="O274" s="36" t="str">
        <f t="shared" si="27"/>
        <v>14</v>
      </c>
      <c r="P274" s="36">
        <f t="shared" si="28"/>
        <v>14</v>
      </c>
      <c r="Q274" s="39" t="str">
        <f>IF(P274&lt;=Lookup!$M$7,Lookup!$K$7,IF(P274&lt;=Lookup!$M$8,Lookup!$K$8,IF(P274&lt;=Lookup!$M$9,Lookup!$K$9,IF(P274&lt;=Lookup!$M$10,Lookup!$K$10,IF(P274&lt;=Lookup!$M$11,Lookup!$K$11,"")))))</f>
        <v>NbE</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NbE</v>
      </c>
    </row>
    <row r="275" spans="1:24" ht="14">
      <c r="A275" s="36">
        <v>265</v>
      </c>
      <c r="B275" s="37" t="str">
        <f>'1838'!J275</f>
        <v>N</v>
      </c>
      <c r="C275" s="38">
        <v>999</v>
      </c>
      <c r="D275" s="40">
        <f>IF(B275=0,"",IF(B275=Lookup!$K$7,Lookup!$L$7,IF(B275=Lookup!$K$8,Lookup!$L$8,IF(B275=Lookup!$K$9,Lookup!$L$9,IF(B275=Lookup!$K$10,Lookup!$L$10,IF(B275=Lookup!$K$11,Lookup!$L$11,999))))))</f>
        <v>0</v>
      </c>
      <c r="E275" s="40" t="str">
        <f>IF(D275=999,IF(B275=Lookup!$K$12,Lookup!$L$12,IF(B275=Lookup!$K$13,Lookup!$L$13,IF(B275=Lookup!$K$14,Lookup!$L$14,IF(B275=Lookup!$K$15,Lookup!$L$15,IF(B275=Lookup!$K$16,Lookup!$L$16,999))))),"")</f>
        <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0</v>
      </c>
      <c r="L275" s="36">
        <f t="shared" si="29"/>
        <v>0</v>
      </c>
      <c r="M275" s="37" t="str">
        <f>'1838'!Z275</f>
        <v>14W</v>
      </c>
      <c r="N275" s="36" t="str">
        <f t="shared" si="26"/>
        <v>14W</v>
      </c>
      <c r="O275" s="36" t="str">
        <f t="shared" si="27"/>
        <v>14</v>
      </c>
      <c r="P275" s="36">
        <f t="shared" si="28"/>
        <v>14</v>
      </c>
      <c r="Q275" s="39" t="str">
        <f>IF(P275&lt;=Lookup!$M$7,Lookup!$K$7,IF(P275&lt;=Lookup!$M$8,Lookup!$K$8,IF(P275&lt;=Lookup!$M$9,Lookup!$K$9,IF(P275&lt;=Lookup!$M$10,Lookup!$K$10,IF(P275&lt;=Lookup!$M$11,Lookup!$K$11,"")))))</f>
        <v>NbE</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NbE</v>
      </c>
    </row>
    <row r="276" spans="1:24" ht="14">
      <c r="A276" s="36">
        <v>266</v>
      </c>
      <c r="B276" s="37" t="str">
        <f>'1838'!J276</f>
        <v>NEbN</v>
      </c>
      <c r="C276" s="38">
        <v>999</v>
      </c>
      <c r="D276" s="40">
        <f>IF(B276=0,"",IF(B276=Lookup!$K$7,Lookup!$L$7,IF(B276=Lookup!$K$8,Lookup!$L$8,IF(B276=Lookup!$K$9,Lookup!$L$9,IF(B276=Lookup!$K$10,Lookup!$L$10,IF(B276=Lookup!$K$11,Lookup!$L$11,999))))))</f>
        <v>33.75</v>
      </c>
      <c r="E276" s="40" t="str">
        <f>IF(D276=999,IF(B276=Lookup!$K$12,Lookup!$L$12,IF(B276=Lookup!$K$13,Lookup!$L$13,IF(B276=Lookup!$K$14,Lookup!$L$14,IF(B276=Lookup!$K$15,Lookup!$L$15,IF(B276=Lookup!$K$16,Lookup!$L$16,999))))),"")</f>
        <v/>
      </c>
      <c r="F276" s="40" t="str">
        <f>IF(E276=999,IF(B276=Lookup!$K$17,Lookup!$L$17,IF(B276=Lookup!$K$18,Lookup!$L$18,IF(B276=Lookup!$K$19,Lookup!$L$19,IF(B276=Lookup!$K$20,Lookup!$L$20,IF(B276=Lookup!$K$21,Lookup!$L$21,999))))),"")</f>
        <v/>
      </c>
      <c r="G276" s="40" t="str">
        <f>IF(F276=999,IF(B276=Lookup!$K$22,Lookup!$L$22,IF(B276=Lookup!$K$23,Lookup!$L$23,IF(B276=Lookup!$K$24,Lookup!$L$24,IF(B276=Lookup!$K$25,Lookup!$L$25,IF(B276=Lookup!$K$26,Lookup!$L$26,999))))),"")</f>
        <v/>
      </c>
      <c r="H276" s="40" t="str">
        <f>IF(G276=999,IF(B276=Lookup!$K$27,Lookup!$L$27,IF(B276=Lookup!$K$28,Lookup!$L$28,IF(B276=Lookup!$K$29,Lookup!$L$29,IF(B276=Lookup!$K$30,Lookup!$L$30,IF(B276=Lookup!$K$31,Lookup!$L$31,999))))),"")</f>
        <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33.75</v>
      </c>
      <c r="L276" s="36">
        <f t="shared" si="29"/>
        <v>33.75</v>
      </c>
      <c r="M276" s="37" t="str">
        <f>'1838'!Z276</f>
        <v>14W</v>
      </c>
      <c r="N276" s="36" t="str">
        <f t="shared" si="26"/>
        <v>14W</v>
      </c>
      <c r="O276" s="36" t="str">
        <f t="shared" si="27"/>
        <v>14</v>
      </c>
      <c r="P276" s="36">
        <f t="shared" si="28"/>
        <v>47.75</v>
      </c>
      <c r="Q276" s="39" t="str">
        <f>IF(P276&lt;=Lookup!$M$7,Lookup!$K$7,IF(P276&lt;=Lookup!$M$8,Lookup!$K$8,IF(P276&lt;=Lookup!$M$9,Lookup!$K$9,IF(P276&lt;=Lookup!$M$10,Lookup!$K$10,IF(P276&lt;=Lookup!$M$11,Lookup!$K$11,"")))))</f>
        <v>NE</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NE</v>
      </c>
    </row>
    <row r="277" spans="1:24" ht="14">
      <c r="A277" s="36">
        <v>267</v>
      </c>
      <c r="B277" s="37" t="str">
        <f>'1838'!J277</f>
        <v>NNE</v>
      </c>
      <c r="C277" s="38">
        <v>999</v>
      </c>
      <c r="D277" s="40">
        <f>IF(B277=0,"",IF(B277=Lookup!$K$7,Lookup!$L$7,IF(B277=Lookup!$K$8,Lookup!$L$8,IF(B277=Lookup!$K$9,Lookup!$L$9,IF(B277=Lookup!$K$10,Lookup!$L$10,IF(B277=Lookup!$K$11,Lookup!$L$11,999))))))</f>
        <v>22.5</v>
      </c>
      <c r="E277" s="40" t="str">
        <f>IF(D277=999,IF(B277=Lookup!$K$12,Lookup!$L$12,IF(B277=Lookup!$K$13,Lookup!$L$13,IF(B277=Lookup!$K$14,Lookup!$L$14,IF(B277=Lookup!$K$15,Lookup!$L$15,IF(B277=Lookup!$K$16,Lookup!$L$16,999))))),"")</f>
        <v/>
      </c>
      <c r="F277" s="40" t="str">
        <f>IF(E277=999,IF(B277=Lookup!$K$17,Lookup!$L$17,IF(B277=Lookup!$K$18,Lookup!$L$18,IF(B277=Lookup!$K$19,Lookup!$L$19,IF(B277=Lookup!$K$20,Lookup!$L$20,IF(B277=Lookup!$K$21,Lookup!$L$21,999))))),"")</f>
        <v/>
      </c>
      <c r="G277" s="40" t="str">
        <f>IF(F277=999,IF(B277=Lookup!$K$22,Lookup!$L$22,IF(B277=Lookup!$K$23,Lookup!$L$23,IF(B277=Lookup!$K$24,Lookup!$L$24,IF(B277=Lookup!$K$25,Lookup!$L$25,IF(B277=Lookup!$K$26,Lookup!$L$26,999))))),"")</f>
        <v/>
      </c>
      <c r="H277" s="40" t="str">
        <f>IF(G277=999,IF(B277=Lookup!$K$27,Lookup!$L$27,IF(B277=Lookup!$K$28,Lookup!$L$28,IF(B277=Lookup!$K$29,Lookup!$L$29,IF(B277=Lookup!$K$30,Lookup!$L$30,IF(B277=Lookup!$K$31,Lookup!$L$31,999))))),"")</f>
        <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22.5</v>
      </c>
      <c r="L277" s="36">
        <f t="shared" si="29"/>
        <v>22.5</v>
      </c>
      <c r="M277" s="37" t="str">
        <f>'1838'!Z277</f>
        <v>14W</v>
      </c>
      <c r="N277" s="36" t="str">
        <f t="shared" si="26"/>
        <v>14W</v>
      </c>
      <c r="O277" s="36" t="str">
        <f t="shared" si="27"/>
        <v>14</v>
      </c>
      <c r="P277" s="36">
        <f t="shared" si="28"/>
        <v>36.5</v>
      </c>
      <c r="Q277" s="39" t="str">
        <f>IF(P277&lt;=Lookup!$M$7,Lookup!$K$7,IF(P277&lt;=Lookup!$M$8,Lookup!$K$8,IF(P277&lt;=Lookup!$M$9,Lookup!$K$9,IF(P277&lt;=Lookup!$M$10,Lookup!$K$10,IF(P277&lt;=Lookup!$M$11,Lookup!$K$11,"")))))</f>
        <v>NEbN</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NEbN</v>
      </c>
    </row>
    <row r="278" spans="1:24" ht="14">
      <c r="A278" s="36">
        <v>268</v>
      </c>
      <c r="B278" s="37" t="str">
        <f>'1838'!J278</f>
        <v>WSW</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999</v>
      </c>
      <c r="G278" s="40">
        <f>IF(F278=999,IF(B278=Lookup!$K$22,Lookup!$L$22,IF(B278=Lookup!$K$23,Lookup!$L$23,IF(B278=Lookup!$K$24,Lookup!$L$24,IF(B278=Lookup!$K$25,Lookup!$L$25,IF(B278=Lookup!$K$26,Lookup!$L$26,999))))),"")</f>
        <v>999</v>
      </c>
      <c r="H278" s="40">
        <f>IF(G278=999,IF(B278=Lookup!$K$27,Lookup!$L$27,IF(B278=Lookup!$K$28,Lookup!$L$28,IF(B278=Lookup!$K$29,Lookup!$L$29,IF(B278=Lookup!$K$30,Lookup!$L$30,IF(B278=Lookup!$K$31,Lookup!$L$31,999))))),"")</f>
        <v>247.5</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247.5</v>
      </c>
      <c r="L278" s="36">
        <f t="shared" si="29"/>
        <v>247.5</v>
      </c>
      <c r="M278" s="37" t="str">
        <f>'1838'!Z278</f>
        <v>14W</v>
      </c>
      <c r="N278" s="36" t="str">
        <f t="shared" si="26"/>
        <v>14W</v>
      </c>
      <c r="O278" s="36" t="str">
        <f t="shared" si="27"/>
        <v>14</v>
      </c>
      <c r="P278" s="36">
        <f t="shared" si="28"/>
        <v>261.5</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WbS</v>
      </c>
      <c r="V278" s="39"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WbS</v>
      </c>
    </row>
    <row r="279" spans="1:24" ht="14">
      <c r="A279" s="36">
        <v>269</v>
      </c>
      <c r="B279" s="37" t="str">
        <f>'1838'!J279</f>
        <v>W</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270</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270</v>
      </c>
      <c r="L279" s="36">
        <f t="shared" si="29"/>
        <v>270</v>
      </c>
      <c r="M279" s="37" t="str">
        <f>'1838'!Z279</f>
        <v>14W</v>
      </c>
      <c r="N279" s="36" t="str">
        <f t="shared" si="26"/>
        <v>14W</v>
      </c>
      <c r="O279" s="36" t="str">
        <f t="shared" si="27"/>
        <v>14</v>
      </c>
      <c r="P279" s="36">
        <f t="shared" si="28"/>
        <v>284</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WbN</v>
      </c>
      <c r="W279" s="46"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WbN</v>
      </c>
    </row>
    <row r="280" spans="1:24" ht="14">
      <c r="A280" s="36">
        <v>270</v>
      </c>
      <c r="B280" s="37" t="str">
        <f>'1838'!J280</f>
        <v>SW</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999</v>
      </c>
      <c r="H280" s="40">
        <f>IF(G280=999,IF(B280=Lookup!$K$27,Lookup!$L$27,IF(B280=Lookup!$K$28,Lookup!$L$28,IF(B280=Lookup!$K$29,Lookup!$L$29,IF(B280=Lookup!$K$30,Lookup!$L$30,IF(B280=Lookup!$K$31,Lookup!$L$31,999))))),"")</f>
        <v>225</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225</v>
      </c>
      <c r="L280" s="36">
        <f t="shared" si="29"/>
        <v>225</v>
      </c>
      <c r="M280" s="37" t="str">
        <f>'1838'!Z280</f>
        <v>22W</v>
      </c>
      <c r="N280" s="36" t="str">
        <f t="shared" si="26"/>
        <v>22W</v>
      </c>
      <c r="O280" s="36" t="str">
        <f t="shared" si="27"/>
        <v>22</v>
      </c>
      <c r="P280" s="36">
        <f t="shared" si="28"/>
        <v>247</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WSW</v>
      </c>
      <c r="V280" s="39"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WSW</v>
      </c>
    </row>
    <row r="281" spans="1:24" ht="14">
      <c r="A281" s="36">
        <v>271</v>
      </c>
      <c r="B281" s="37" t="str">
        <f>'1838'!J281</f>
        <v>SE</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135</v>
      </c>
      <c r="G281" s="40" t="str">
        <f>IF(F281=999,IF(B281=Lookup!$K$22,Lookup!$L$22,IF(B281=Lookup!$K$23,Lookup!$L$23,IF(B281=Lookup!$K$24,Lookup!$L$24,IF(B281=Lookup!$K$25,Lookup!$L$25,IF(B281=Lookup!$K$26,Lookup!$L$26,999))))),"")</f>
        <v/>
      </c>
      <c r="H281" s="40" t="str">
        <f>IF(G281=999,IF(B281=Lookup!$K$27,Lookup!$L$27,IF(B281=Lookup!$K$28,Lookup!$L$28,IF(B281=Lookup!$K$29,Lookup!$L$29,IF(B281=Lookup!$K$30,Lookup!$L$30,IF(B281=Lookup!$K$31,Lookup!$L$31,999))))),"")</f>
        <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135</v>
      </c>
      <c r="L281" s="36">
        <f t="shared" si="29"/>
        <v>135</v>
      </c>
      <c r="M281" s="37" t="str">
        <f>'1838'!Z281</f>
        <v>22W</v>
      </c>
      <c r="N281" s="36" t="str">
        <f t="shared" si="26"/>
        <v>22W</v>
      </c>
      <c r="O281" s="36" t="str">
        <f t="shared" si="27"/>
        <v>22</v>
      </c>
      <c r="P281" s="36">
        <f t="shared" si="28"/>
        <v>157</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SSE</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SSE</v>
      </c>
    </row>
    <row r="282" spans="1:24" ht="14">
      <c r="A282" s="36">
        <v>272</v>
      </c>
      <c r="B282" s="37" t="str">
        <f>'1838'!J282</f>
        <v>WSW</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999</v>
      </c>
      <c r="H282" s="40">
        <f>IF(G282=999,IF(B282=Lookup!$K$27,Lookup!$L$27,IF(B282=Lookup!$K$28,Lookup!$L$28,IF(B282=Lookup!$K$29,Lookup!$L$29,IF(B282=Lookup!$K$30,Lookup!$L$30,IF(B282=Lookup!$K$31,Lookup!$L$31,999))))),"")</f>
        <v>247.5</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247.5</v>
      </c>
      <c r="L282" s="36">
        <f t="shared" si="29"/>
        <v>247.5</v>
      </c>
      <c r="M282" s="37" t="str">
        <f>'1838'!Z282</f>
        <v>22W</v>
      </c>
      <c r="N282" s="36" t="str">
        <f t="shared" si="26"/>
        <v>22W</v>
      </c>
      <c r="O282" s="36" t="str">
        <f t="shared" si="27"/>
        <v>22</v>
      </c>
      <c r="P282" s="36">
        <f t="shared" si="28"/>
        <v>269.5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W</v>
      </c>
      <c r="V282" s="39"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W</v>
      </c>
    </row>
    <row r="283" spans="1:24" ht="14">
      <c r="A283" s="36">
        <v>273</v>
      </c>
      <c r="B283" s="37" t="str">
        <f>'1838'!J283</f>
        <v>NEbE</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56.25</v>
      </c>
      <c r="F283" s="40" t="str">
        <f>IF(E283=999,IF(B283=Lookup!$K$17,Lookup!$L$17,IF(B283=Lookup!$K$18,Lookup!$L$18,IF(B283=Lookup!$K$19,Lookup!$L$19,IF(B283=Lookup!$K$20,Lookup!$L$20,IF(B283=Lookup!$K$21,Lookup!$L$21,999))))),"")</f>
        <v/>
      </c>
      <c r="G283" s="40" t="str">
        <f>IF(F283=999,IF(B283=Lookup!$K$22,Lookup!$L$22,IF(B283=Lookup!$K$23,Lookup!$L$23,IF(B283=Lookup!$K$24,Lookup!$L$24,IF(B283=Lookup!$K$25,Lookup!$L$25,IF(B283=Lookup!$K$26,Lookup!$L$26,999))))),"")</f>
        <v/>
      </c>
      <c r="H283" s="40" t="str">
        <f>IF(G283=999,IF(B283=Lookup!$K$27,Lookup!$L$27,IF(B283=Lookup!$K$28,Lookup!$L$28,IF(B283=Lookup!$K$29,Lookup!$L$29,IF(B283=Lookup!$K$30,Lookup!$L$30,IF(B283=Lookup!$K$31,Lookup!$L$31,999))))),"")</f>
        <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56.25</v>
      </c>
      <c r="L283" s="36">
        <f t="shared" si="29"/>
        <v>56.25</v>
      </c>
      <c r="M283" s="37" t="str">
        <f>'1838'!Z283</f>
        <v>22W</v>
      </c>
      <c r="N283" s="36" t="str">
        <f t="shared" si="26"/>
        <v>22W</v>
      </c>
      <c r="O283" s="36" t="str">
        <f t="shared" si="27"/>
        <v>22</v>
      </c>
      <c r="P283" s="36">
        <f t="shared" si="28"/>
        <v>78.25</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EbN</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EbN</v>
      </c>
    </row>
    <row r="284" spans="1:24" ht="14">
      <c r="A284" s="36">
        <v>274</v>
      </c>
      <c r="B284" s="37" t="str">
        <f>'1838'!J284</f>
        <v>SbE</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999</v>
      </c>
      <c r="G284" s="40">
        <f>IF(F284=999,IF(B284=Lookup!$K$22,Lookup!$L$22,IF(B284=Lookup!$K$23,Lookup!$L$23,IF(B284=Lookup!$K$24,Lookup!$L$24,IF(B284=Lookup!$K$25,Lookup!$L$25,IF(B284=Lookup!$K$26,Lookup!$L$26,999))))),"")</f>
        <v>168.75</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168.75</v>
      </c>
      <c r="L284" s="36">
        <f t="shared" si="29"/>
        <v>168.75</v>
      </c>
      <c r="M284" s="37" t="str">
        <f>'1838'!Z284</f>
        <v>22W</v>
      </c>
      <c r="N284" s="36" t="str">
        <f t="shared" si="26"/>
        <v>22W</v>
      </c>
      <c r="O284" s="36" t="str">
        <f t="shared" si="27"/>
        <v>22</v>
      </c>
      <c r="P284" s="36">
        <f t="shared" si="28"/>
        <v>190.75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SbW</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SbW</v>
      </c>
    </row>
    <row r="285" spans="1:24" ht="14">
      <c r="A285" s="36">
        <v>275</v>
      </c>
      <c r="B285" s="37" t="str">
        <f>'1838'!J285</f>
        <v>NW</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999</v>
      </c>
      <c r="H285" s="40">
        <f>IF(G285=999,IF(B285=Lookup!$K$27,Lookup!$L$27,IF(B285=Lookup!$K$28,Lookup!$L$28,IF(B285=Lookup!$K$29,Lookup!$L$29,IF(B285=Lookup!$K$30,Lookup!$L$30,IF(B285=Lookup!$K$31,Lookup!$L$31,999))))),"")</f>
        <v>999</v>
      </c>
      <c r="I285" s="40">
        <f>IF(H285=999,IF(B285=Lookup!$K$32,Lookup!$L$32,IF(B285=Lookup!$K$33,Lookup!$L$33,IF(B285=Lookup!$K$34,Lookup!$L$34,IF(B285=Lookup!$K$35,Lookup!$L$35,IF(B285=Lookup!$K$36,Lookup!$L$36,999))))),"")</f>
        <v>315</v>
      </c>
      <c r="J285" s="40" t="str">
        <f>IF(I285=999,IF(B285=Lookup!$K$37,Lookup!$L$37,IF(B285=Lookup!$K$38,Lookup!$L$38,IF(B285=Lookup!$K$39,Lookup!$L$7,""))),"")</f>
        <v/>
      </c>
      <c r="K285" s="40">
        <f t="shared" si="24"/>
        <v>315</v>
      </c>
      <c r="L285" s="36">
        <f t="shared" si="29"/>
        <v>315</v>
      </c>
      <c r="M285" s="37" t="str">
        <f>'1838'!Z285</f>
        <v>22W</v>
      </c>
      <c r="N285" s="36" t="str">
        <f t="shared" si="26"/>
        <v>22W</v>
      </c>
      <c r="O285" s="36" t="str">
        <f t="shared" si="27"/>
        <v>22</v>
      </c>
      <c r="P285" s="36">
        <f t="shared" si="28"/>
        <v>337</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NNW</v>
      </c>
      <c r="X285" s="41" t="str">
        <f t="shared" si="25"/>
        <v>NNW</v>
      </c>
    </row>
    <row r="286" spans="1:24" ht="14">
      <c r="A286" s="36">
        <v>276</v>
      </c>
      <c r="B286" s="37" t="str">
        <f>'1838'!J286</f>
        <v>NbE</v>
      </c>
      <c r="C286" s="38">
        <v>999</v>
      </c>
      <c r="D286" s="40">
        <f>IF(B286=0,"",IF(B286=Lookup!$K$7,Lookup!$L$7,IF(B286=Lookup!$K$8,Lookup!$L$8,IF(B286=Lookup!$K$9,Lookup!$L$9,IF(B286=Lookup!$K$10,Lookup!$L$10,IF(B286=Lookup!$K$11,Lookup!$L$11,999))))))</f>
        <v>11.25</v>
      </c>
      <c r="E286" s="40" t="str">
        <f>IF(D286=999,IF(B286=Lookup!$K$12,Lookup!$L$12,IF(B286=Lookup!$K$13,Lookup!$L$13,IF(B286=Lookup!$K$14,Lookup!$L$14,IF(B286=Lookup!$K$15,Lookup!$L$15,IF(B286=Lookup!$K$16,Lookup!$L$16,999))))),"")</f>
        <v/>
      </c>
      <c r="F286" s="40" t="str">
        <f>IF(E286=999,IF(B286=Lookup!$K$17,Lookup!$L$17,IF(B286=Lookup!$K$18,Lookup!$L$18,IF(B286=Lookup!$K$19,Lookup!$L$19,IF(B286=Lookup!$K$20,Lookup!$L$20,IF(B286=Lookup!$K$21,Lookup!$L$21,999))))),"")</f>
        <v/>
      </c>
      <c r="G286" s="40" t="str">
        <f>IF(F286=999,IF(B286=Lookup!$K$22,Lookup!$L$22,IF(B286=Lookup!$K$23,Lookup!$L$23,IF(B286=Lookup!$K$24,Lookup!$L$24,IF(B286=Lookup!$K$25,Lookup!$L$25,IF(B286=Lookup!$K$26,Lookup!$L$26,999))))),"")</f>
        <v/>
      </c>
      <c r="H286" s="40" t="str">
        <f>IF(G286=999,IF(B286=Lookup!$K$27,Lookup!$L$27,IF(B286=Lookup!$K$28,Lookup!$L$28,IF(B286=Lookup!$K$29,Lookup!$L$29,IF(B286=Lookup!$K$30,Lookup!$L$30,IF(B286=Lookup!$K$31,Lookup!$L$31,999))))),"")</f>
        <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11.25</v>
      </c>
      <c r="L286" s="36">
        <f t="shared" si="29"/>
        <v>11.25</v>
      </c>
      <c r="M286" s="37" t="str">
        <f>'1838'!Z286</f>
        <v>22W</v>
      </c>
      <c r="N286" s="36" t="str">
        <f t="shared" si="26"/>
        <v>22W</v>
      </c>
      <c r="O286" s="36" t="str">
        <f t="shared" si="27"/>
        <v>22</v>
      </c>
      <c r="P286" s="36">
        <f t="shared" si="28"/>
        <v>33.25</v>
      </c>
      <c r="Q286" s="39" t="str">
        <f>IF(P286&lt;=Lookup!$M$7,Lookup!$K$7,IF(P286&lt;=Lookup!$M$8,Lookup!$K$8,IF(P286&lt;=Lookup!$M$9,Lookup!$K$9,IF(P286&lt;=Lookup!$M$10,Lookup!$K$10,IF(P286&lt;=Lookup!$M$11,Lookup!$K$11,"")))))</f>
        <v>NEbN</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NEbN</v>
      </c>
    </row>
    <row r="287" spans="1:24" ht="14">
      <c r="A287" s="36">
        <v>277</v>
      </c>
      <c r="B287" s="37" t="str">
        <f>'1838'!J287</f>
        <v>NbW</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999</v>
      </c>
      <c r="H287" s="40">
        <f>IF(G287=999,IF(B287=Lookup!$K$27,Lookup!$L$27,IF(B287=Lookup!$K$28,Lookup!$L$28,IF(B287=Lookup!$K$29,Lookup!$L$29,IF(B287=Lookup!$K$30,Lookup!$L$30,IF(B287=Lookup!$K$31,Lookup!$L$31,999))))),"")</f>
        <v>999</v>
      </c>
      <c r="I287" s="40">
        <f>IF(H287=999,IF(B287=Lookup!$K$32,Lookup!$L$32,IF(B287=Lookup!$K$33,Lookup!$L$33,IF(B287=Lookup!$K$34,Lookup!$L$34,IF(B287=Lookup!$K$35,Lookup!$L$35,IF(B287=Lookup!$K$36,Lookup!$L$36,999))))),"")</f>
        <v>999</v>
      </c>
      <c r="J287" s="40">
        <f>IF(I287=999,IF(B287=Lookup!$K$37,Lookup!$L$37,IF(B287=Lookup!$K$38,Lookup!$L$38,IF(B287=Lookup!$K$39,Lookup!$L$7,""))),"")</f>
        <v>348.75</v>
      </c>
      <c r="K287" s="40">
        <f t="shared" si="24"/>
        <v>348.75</v>
      </c>
      <c r="L287" s="36">
        <f t="shared" si="29"/>
        <v>348.75</v>
      </c>
      <c r="M287" s="37" t="str">
        <f>'1838'!Z287</f>
        <v>22W</v>
      </c>
      <c r="N287" s="36" t="str">
        <f t="shared" si="26"/>
        <v>22W</v>
      </c>
      <c r="O287" s="36" t="str">
        <f t="shared" si="27"/>
        <v>22</v>
      </c>
      <c r="P287" s="36">
        <f t="shared" si="28"/>
        <v>370.75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NbE</v>
      </c>
      <c r="X287" s="41" t="str">
        <f t="shared" si="25"/>
        <v>NbE</v>
      </c>
    </row>
    <row r="288" spans="1:24" ht="14">
      <c r="A288" s="36">
        <v>278</v>
      </c>
      <c r="B288" s="37" t="str">
        <f>'1838'!J288</f>
        <v>SW</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999</v>
      </c>
      <c r="H288" s="40">
        <f>IF(G288=999,IF(B288=Lookup!$K$27,Lookup!$L$27,IF(B288=Lookup!$K$28,Lookup!$L$28,IF(B288=Lookup!$K$29,Lookup!$L$29,IF(B288=Lookup!$K$30,Lookup!$L$30,IF(B288=Lookup!$K$31,Lookup!$L$31,999))))),"")</f>
        <v>225</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225</v>
      </c>
      <c r="L288" s="36">
        <f t="shared" si="29"/>
        <v>225</v>
      </c>
      <c r="M288" s="37" t="str">
        <f>'1838'!Z288</f>
        <v>43W</v>
      </c>
      <c r="N288" s="36" t="str">
        <f t="shared" si="26"/>
        <v>43W</v>
      </c>
      <c r="O288" s="36" t="str">
        <f t="shared" si="27"/>
        <v>43</v>
      </c>
      <c r="P288" s="36">
        <f t="shared" si="28"/>
        <v>268</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W</v>
      </c>
      <c r="V288" s="39"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W</v>
      </c>
    </row>
    <row r="289" spans="1:24" ht="14">
      <c r="A289" s="36">
        <v>279</v>
      </c>
      <c r="B289" s="37" t="str">
        <f>'1838'!J289</f>
        <v>NbW</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999</v>
      </c>
      <c r="I289" s="40">
        <f>IF(H289=999,IF(B289=Lookup!$K$32,Lookup!$L$32,IF(B289=Lookup!$K$33,Lookup!$L$33,IF(B289=Lookup!$K$34,Lookup!$L$34,IF(B289=Lookup!$K$35,Lookup!$L$35,IF(B289=Lookup!$K$36,Lookup!$L$36,999))))),"")</f>
        <v>999</v>
      </c>
      <c r="J289" s="40">
        <f>IF(I289=999,IF(B289=Lookup!$K$37,Lookup!$L$37,IF(B289=Lookup!$K$38,Lookup!$L$38,IF(B289=Lookup!$K$39,Lookup!$L$7,""))),"")</f>
        <v>348.75</v>
      </c>
      <c r="K289" s="40">
        <f t="shared" si="24"/>
        <v>348.75</v>
      </c>
      <c r="L289" s="36">
        <f t="shared" si="29"/>
        <v>348.75</v>
      </c>
      <c r="M289" s="37" t="str">
        <f>'1838'!Z289</f>
        <v>43W</v>
      </c>
      <c r="N289" s="36" t="str">
        <f t="shared" si="26"/>
        <v>43W</v>
      </c>
      <c r="O289" s="36" t="str">
        <f t="shared" si="27"/>
        <v>43</v>
      </c>
      <c r="P289" s="36">
        <f t="shared" si="28"/>
        <v>391.75</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NEbN</v>
      </c>
      <c r="X289" s="41" t="str">
        <f t="shared" si="25"/>
        <v>NEbN</v>
      </c>
    </row>
    <row r="290" spans="1:24" ht="14">
      <c r="A290" s="36">
        <v>280</v>
      </c>
      <c r="B290" s="37" t="str">
        <f>'1838'!J290</f>
        <v>S</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180</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180</v>
      </c>
      <c r="L290" s="36">
        <f t="shared" si="29"/>
        <v>180</v>
      </c>
      <c r="M290" s="37" t="str">
        <f>'1838'!Z290</f>
        <v>43W</v>
      </c>
      <c r="N290" s="36" t="str">
        <f t="shared" si="26"/>
        <v>43W</v>
      </c>
      <c r="O290" s="36" t="str">
        <f t="shared" si="27"/>
        <v>43</v>
      </c>
      <c r="P290" s="36">
        <f t="shared" si="28"/>
        <v>223</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SW</v>
      </c>
      <c r="V290" s="39"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SW</v>
      </c>
    </row>
    <row r="291" spans="1:24" ht="14">
      <c r="A291" s="36">
        <v>281</v>
      </c>
      <c r="B291" s="37" t="str">
        <f>'1838'!J291</f>
        <v>NNE</v>
      </c>
      <c r="C291" s="38">
        <v>999</v>
      </c>
      <c r="D291" s="40">
        <f>IF(B291=0,"",IF(B291=Lookup!$K$7,Lookup!$L$7,IF(B291=Lookup!$K$8,Lookup!$L$8,IF(B291=Lookup!$K$9,Lookup!$L$9,IF(B291=Lookup!$K$10,Lookup!$L$10,IF(B291=Lookup!$K$11,Lookup!$L$11,999))))))</f>
        <v>22.5</v>
      </c>
      <c r="E291" s="40" t="str">
        <f>IF(D291=999,IF(B291=Lookup!$K$12,Lookup!$L$12,IF(B291=Lookup!$K$13,Lookup!$L$13,IF(B291=Lookup!$K$14,Lookup!$L$14,IF(B291=Lookup!$K$15,Lookup!$L$15,IF(B291=Lookup!$K$16,Lookup!$L$16,999))))),"")</f>
        <v/>
      </c>
      <c r="F291" s="40" t="str">
        <f>IF(E291=999,IF(B291=Lookup!$K$17,Lookup!$L$17,IF(B291=Lookup!$K$18,Lookup!$L$18,IF(B291=Lookup!$K$19,Lookup!$L$19,IF(B291=Lookup!$K$20,Lookup!$L$20,IF(B291=Lookup!$K$21,Lookup!$L$21,999))))),"")</f>
        <v/>
      </c>
      <c r="G291" s="40" t="str">
        <f>IF(F291=999,IF(B291=Lookup!$K$22,Lookup!$L$22,IF(B291=Lookup!$K$23,Lookup!$L$23,IF(B291=Lookup!$K$24,Lookup!$L$24,IF(B291=Lookup!$K$25,Lookup!$L$25,IF(B291=Lookup!$K$26,Lookup!$L$26,999))))),"")</f>
        <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22.5</v>
      </c>
      <c r="L291" s="36">
        <f>IF(K291=999,"",K291)</f>
        <v>22.5</v>
      </c>
      <c r="M291" s="37" t="str">
        <f>'1838'!Z291</f>
        <v>48W</v>
      </c>
      <c r="N291" s="36" t="str">
        <f t="shared" si="26"/>
        <v>48W</v>
      </c>
      <c r="O291" s="36" t="str">
        <f t="shared" si="27"/>
        <v>48</v>
      </c>
      <c r="P291" s="36">
        <f t="shared" si="28"/>
        <v>70.5</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ENE</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ENE</v>
      </c>
    </row>
    <row r="292" spans="1:24" ht="14">
      <c r="A292" s="36">
        <v>282</v>
      </c>
      <c r="B292" s="37" t="str">
        <f>'1838'!J292</f>
        <v>WbN</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999</v>
      </c>
      <c r="H292" s="40">
        <f>IF(G292=999,IF(B292=Lookup!$K$27,Lookup!$L$27,IF(B292=Lookup!$K$28,Lookup!$L$28,IF(B292=Lookup!$K$29,Lookup!$L$29,IF(B292=Lookup!$K$30,Lookup!$L$30,IF(B292=Lookup!$K$31,Lookup!$L$31,999))))),"")</f>
        <v>999</v>
      </c>
      <c r="I292" s="40">
        <f>IF(H292=999,IF(B292=Lookup!$K$32,Lookup!$L$32,IF(B292=Lookup!$K$33,Lookup!$L$33,IF(B292=Lookup!$K$34,Lookup!$L$34,IF(B292=Lookup!$K$35,Lookup!$L$35,IF(B292=Lookup!$K$36,Lookup!$L$36,999))))),"")</f>
        <v>281.25</v>
      </c>
      <c r="J292" s="40" t="str">
        <f>IF(I292=999,IF(B292=Lookup!$K$37,Lookup!$L$37,IF(B292=Lookup!$K$38,Lookup!$L$38,IF(B292=Lookup!$K$39,Lookup!$L$7,""))),"")</f>
        <v/>
      </c>
      <c r="K292" s="40">
        <f t="shared" si="24"/>
        <v>281.25</v>
      </c>
      <c r="L292" s="36">
        <f t="shared" ref="L292:L355" si="30">IF(K292=999,"",K292)</f>
        <v>281.25</v>
      </c>
      <c r="M292" s="37" t="str">
        <f>'1838'!Z292</f>
        <v>48W</v>
      </c>
      <c r="N292" s="36" t="str">
        <f t="shared" si="26"/>
        <v>48W</v>
      </c>
      <c r="O292" s="36" t="str">
        <f t="shared" si="27"/>
        <v>48</v>
      </c>
      <c r="P292" s="36">
        <f t="shared" si="28"/>
        <v>329.25</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NWbN</v>
      </c>
      <c r="W292" s="46"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NWbN</v>
      </c>
    </row>
    <row r="293" spans="1:24" ht="14">
      <c r="A293" s="36">
        <v>283</v>
      </c>
      <c r="B293" s="37" t="str">
        <f>'1838'!J293</f>
        <v>ENE</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67.5</v>
      </c>
      <c r="F293" s="40" t="str">
        <f>IF(E293=999,IF(B293=Lookup!$K$17,Lookup!$L$17,IF(B293=Lookup!$K$18,Lookup!$L$18,IF(B293=Lookup!$K$19,Lookup!$L$19,IF(B293=Lookup!$K$20,Lookup!$L$20,IF(B293=Lookup!$K$21,Lookup!$L$21,999))))),"")</f>
        <v/>
      </c>
      <c r="G293" s="40" t="str">
        <f>IF(F293=999,IF(B293=Lookup!$K$22,Lookup!$L$22,IF(B293=Lookup!$K$23,Lookup!$L$23,IF(B293=Lookup!$K$24,Lookup!$L$24,IF(B293=Lookup!$K$25,Lookup!$L$25,IF(B293=Lookup!$K$26,Lookup!$L$26,999))))),"")</f>
        <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67.5</v>
      </c>
      <c r="L293" s="36">
        <f t="shared" si="30"/>
        <v>67.5</v>
      </c>
      <c r="M293" s="37" t="str">
        <f>'1838'!Z293</f>
        <v>38W</v>
      </c>
      <c r="N293" s="36" t="str">
        <f t="shared" si="26"/>
        <v>38W</v>
      </c>
      <c r="O293" s="36" t="str">
        <f t="shared" si="27"/>
        <v>38</v>
      </c>
      <c r="P293" s="36">
        <f t="shared" si="28"/>
        <v>105.5</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EbS</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EbS</v>
      </c>
    </row>
    <row r="294" spans="1:24" ht="14">
      <c r="A294" s="36">
        <v>284</v>
      </c>
      <c r="B294" s="37" t="str">
        <f>'1838'!J294</f>
        <v>SEbE</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123.75</v>
      </c>
      <c r="G294" s="40" t="str">
        <f>IF(F294=999,IF(B294=Lookup!$K$22,Lookup!$L$22,IF(B294=Lookup!$K$23,Lookup!$L$23,IF(B294=Lookup!$K$24,Lookup!$L$24,IF(B294=Lookup!$K$25,Lookup!$L$25,IF(B294=Lookup!$K$26,Lookup!$L$26,999))))),"")</f>
        <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123.75</v>
      </c>
      <c r="L294" s="36">
        <f t="shared" si="30"/>
        <v>123.75</v>
      </c>
      <c r="M294" s="37" t="str">
        <f>'1838'!Z294</f>
        <v>38W</v>
      </c>
      <c r="N294" s="36" t="str">
        <f t="shared" si="26"/>
        <v>38W</v>
      </c>
      <c r="O294" s="36" t="str">
        <f t="shared" si="27"/>
        <v>38</v>
      </c>
      <c r="P294" s="36">
        <f t="shared" si="28"/>
        <v>161.75</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SSE</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SSE</v>
      </c>
    </row>
    <row r="295" spans="1:24" ht="14">
      <c r="A295" s="36">
        <v>285</v>
      </c>
      <c r="B295" s="37" t="str">
        <f>'1838'!J295</f>
        <v>SSW</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999</v>
      </c>
      <c r="G295" s="40">
        <f>IF(F295=999,IF(B295=Lookup!$K$22,Lookup!$L$22,IF(B295=Lookup!$K$23,Lookup!$L$23,IF(B295=Lookup!$K$24,Lookup!$L$24,IF(B295=Lookup!$K$25,Lookup!$L$25,IF(B295=Lookup!$K$26,Lookup!$L$26,999))))),"")</f>
        <v>202.5</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202.5</v>
      </c>
      <c r="L295" s="36">
        <f t="shared" si="30"/>
        <v>202.5</v>
      </c>
      <c r="M295" s="37" t="str">
        <f>'1838'!Z295</f>
        <v>34W</v>
      </c>
      <c r="N295" s="36" t="str">
        <f t="shared" si="26"/>
        <v>34W</v>
      </c>
      <c r="O295" s="36" t="str">
        <f t="shared" si="27"/>
        <v>34</v>
      </c>
      <c r="P295" s="36">
        <f t="shared" si="28"/>
        <v>236.5</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SWbW</v>
      </c>
      <c r="V295" s="39"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SWbW</v>
      </c>
    </row>
    <row r="296" spans="1:24" ht="14">
      <c r="A296" s="36">
        <v>286</v>
      </c>
      <c r="B296" s="37" t="str">
        <f>'1838'!J296</f>
        <v>WSW</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999</v>
      </c>
      <c r="F296" s="40">
        <f>IF(E296=999,IF(B296=Lookup!$K$17,Lookup!$L$17,IF(B296=Lookup!$K$18,Lookup!$L$18,IF(B296=Lookup!$K$19,Lookup!$L$19,IF(B296=Lookup!$K$20,Lookup!$L$20,IF(B296=Lookup!$K$21,Lookup!$L$21,999))))),"")</f>
        <v>999</v>
      </c>
      <c r="G296" s="40">
        <f>IF(F296=999,IF(B296=Lookup!$K$22,Lookup!$L$22,IF(B296=Lookup!$K$23,Lookup!$L$23,IF(B296=Lookup!$K$24,Lookup!$L$24,IF(B296=Lookup!$K$25,Lookup!$L$25,IF(B296=Lookup!$K$26,Lookup!$L$26,999))))),"")</f>
        <v>999</v>
      </c>
      <c r="H296" s="40">
        <f>IF(G296=999,IF(B296=Lookup!$K$27,Lookup!$L$27,IF(B296=Lookup!$K$28,Lookup!$L$28,IF(B296=Lookup!$K$29,Lookup!$L$29,IF(B296=Lookup!$K$30,Lookup!$L$30,IF(B296=Lookup!$K$31,Lookup!$L$31,999))))),"")</f>
        <v>247.5</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247.5</v>
      </c>
      <c r="L296" s="36">
        <f t="shared" si="30"/>
        <v>247.5</v>
      </c>
      <c r="M296" s="37" t="str">
        <f>'1838'!Z296</f>
        <v>34W</v>
      </c>
      <c r="N296" s="36" t="str">
        <f t="shared" si="26"/>
        <v>34W</v>
      </c>
      <c r="O296" s="36" t="str">
        <f t="shared" si="27"/>
        <v>34</v>
      </c>
      <c r="P296" s="36">
        <f t="shared" si="28"/>
        <v>281.5</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WbN</v>
      </c>
      <c r="W296" s="46"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WbN</v>
      </c>
    </row>
    <row r="297" spans="1:24" ht="14">
      <c r="A297" s="36">
        <v>287</v>
      </c>
      <c r="B297" s="37" t="str">
        <f>'1838'!J297</f>
        <v>WbS</v>
      </c>
      <c r="C297" s="38">
        <v>999</v>
      </c>
      <c r="D297" s="40">
        <f>IF(B297=0,"",IF(B297=Lookup!$K$7,Lookup!$L$7,IF(B297=Lookup!$K$8,Lookup!$L$8,IF(B297=Lookup!$K$9,Lookup!$L$9,IF(B297=Lookup!$K$10,Lookup!$L$10,IF(B297=Lookup!$K$11,Lookup!$L$11,999))))))</f>
        <v>999</v>
      </c>
      <c r="E297" s="40">
        <f>IF(D297=999,IF(B297=Lookup!$K$12,Lookup!$L$12,IF(B297=Lookup!$K$13,Lookup!$L$13,IF(B297=Lookup!$K$14,Lookup!$L$14,IF(B297=Lookup!$K$15,Lookup!$L$15,IF(B297=Lookup!$K$16,Lookup!$L$16,999))))),"")</f>
        <v>999</v>
      </c>
      <c r="F297" s="40">
        <f>IF(E297=999,IF(B297=Lookup!$K$17,Lookup!$L$17,IF(B297=Lookup!$K$18,Lookup!$L$18,IF(B297=Lookup!$K$19,Lookup!$L$19,IF(B297=Lookup!$K$20,Lookup!$L$20,IF(B297=Lookup!$K$21,Lookup!$L$21,999))))),"")</f>
        <v>999</v>
      </c>
      <c r="G297" s="40">
        <f>IF(F297=999,IF(B297=Lookup!$K$22,Lookup!$L$22,IF(B297=Lookup!$K$23,Lookup!$L$23,IF(B297=Lookup!$K$24,Lookup!$L$24,IF(B297=Lookup!$K$25,Lookup!$L$25,IF(B297=Lookup!$K$26,Lookup!$L$26,999))))),"")</f>
        <v>999</v>
      </c>
      <c r="H297" s="40">
        <f>IF(G297=999,IF(B297=Lookup!$K$27,Lookup!$L$27,IF(B297=Lookup!$K$28,Lookup!$L$28,IF(B297=Lookup!$K$29,Lookup!$L$29,IF(B297=Lookup!$K$30,Lookup!$L$30,IF(B297=Lookup!$K$31,Lookup!$L$31,999))))),"")</f>
        <v>258.75</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258.75</v>
      </c>
      <c r="L297" s="36">
        <f t="shared" si="30"/>
        <v>258.75</v>
      </c>
      <c r="M297" s="37" t="str">
        <f>'1838'!Z297</f>
        <v>34W</v>
      </c>
      <c r="N297" s="36" t="str">
        <f t="shared" si="26"/>
        <v>34W</v>
      </c>
      <c r="O297" s="36" t="str">
        <f t="shared" si="27"/>
        <v>34</v>
      </c>
      <c r="P297" s="36">
        <f t="shared" si="28"/>
        <v>292.75</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WNW</v>
      </c>
      <c r="W297" s="46"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WNW</v>
      </c>
    </row>
    <row r="298" spans="1:24" ht="14">
      <c r="A298" s="36">
        <v>288</v>
      </c>
      <c r="B298" s="37" t="str">
        <f>'1838'!J298</f>
        <v>WSW</v>
      </c>
      <c r="C298" s="38">
        <v>999</v>
      </c>
      <c r="D298" s="40">
        <f>IF(B298=0,"",IF(B298=Lookup!$K$7,Lookup!$L$7,IF(B298=Lookup!$K$8,Lookup!$L$8,IF(B298=Lookup!$K$9,Lookup!$L$9,IF(B298=Lookup!$K$10,Lookup!$L$10,IF(B298=Lookup!$K$11,Lookup!$L$11,999))))))</f>
        <v>999</v>
      </c>
      <c r="E298" s="40">
        <f>IF(D298=999,IF(B298=Lookup!$K$12,Lookup!$L$12,IF(B298=Lookup!$K$13,Lookup!$L$13,IF(B298=Lookup!$K$14,Lookup!$L$14,IF(B298=Lookup!$K$15,Lookup!$L$15,IF(B298=Lookup!$K$16,Lookup!$L$16,999))))),"")</f>
        <v>999</v>
      </c>
      <c r="F298" s="40">
        <f>IF(E298=999,IF(B298=Lookup!$K$17,Lookup!$L$17,IF(B298=Lookup!$K$18,Lookup!$L$18,IF(B298=Lookup!$K$19,Lookup!$L$19,IF(B298=Lookup!$K$20,Lookup!$L$20,IF(B298=Lookup!$K$21,Lookup!$L$21,999))))),"")</f>
        <v>999</v>
      </c>
      <c r="G298" s="40">
        <f>IF(F298=999,IF(B298=Lookup!$K$22,Lookup!$L$22,IF(B298=Lookup!$K$23,Lookup!$L$23,IF(B298=Lookup!$K$24,Lookup!$L$24,IF(B298=Lookup!$K$25,Lookup!$L$25,IF(B298=Lookup!$K$26,Lookup!$L$26,999))))),"")</f>
        <v>999</v>
      </c>
      <c r="H298" s="40">
        <f>IF(G298=999,IF(B298=Lookup!$K$27,Lookup!$L$27,IF(B298=Lookup!$K$28,Lookup!$L$28,IF(B298=Lookup!$K$29,Lookup!$L$29,IF(B298=Lookup!$K$30,Lookup!$L$30,IF(B298=Lookup!$K$31,Lookup!$L$31,999))))),"")</f>
        <v>247.5</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247.5</v>
      </c>
      <c r="L298" s="36">
        <f t="shared" si="30"/>
        <v>247.5</v>
      </c>
      <c r="M298" s="37" t="str">
        <f>'1838'!Z298</f>
        <v>30W</v>
      </c>
      <c r="N298" s="36" t="str">
        <f t="shared" si="26"/>
        <v>30W</v>
      </c>
      <c r="O298" s="36" t="str">
        <f t="shared" si="27"/>
        <v>30</v>
      </c>
      <c r="P298" s="36">
        <f t="shared" si="28"/>
        <v>277.5</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WbN</v>
      </c>
      <c r="W298" s="46"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WbN</v>
      </c>
    </row>
    <row r="299" spans="1:24" ht="14">
      <c r="A299" s="36">
        <v>289</v>
      </c>
      <c r="B299" s="37" t="str">
        <f>'1838'!J299</f>
        <v>WbN</v>
      </c>
      <c r="C299" s="38">
        <v>999</v>
      </c>
      <c r="D299" s="40">
        <f>IF(B299=0,"",IF(B299=Lookup!$K$7,Lookup!$L$7,IF(B299=Lookup!$K$8,Lookup!$L$8,IF(B299=Lookup!$K$9,Lookup!$L$9,IF(B299=Lookup!$K$10,Lookup!$L$10,IF(B299=Lookup!$K$11,Lookup!$L$11,999))))))</f>
        <v>999</v>
      </c>
      <c r="E299" s="40">
        <f>IF(D299=999,IF(B299=Lookup!$K$12,Lookup!$L$12,IF(B299=Lookup!$K$13,Lookup!$L$13,IF(B299=Lookup!$K$14,Lookup!$L$14,IF(B299=Lookup!$K$15,Lookup!$L$15,IF(B299=Lookup!$K$16,Lookup!$L$16,999))))),"")</f>
        <v>999</v>
      </c>
      <c r="F299" s="40">
        <f>IF(E299=999,IF(B299=Lookup!$K$17,Lookup!$L$17,IF(B299=Lookup!$K$18,Lookup!$L$18,IF(B299=Lookup!$K$19,Lookup!$L$19,IF(B299=Lookup!$K$20,Lookup!$L$20,IF(B299=Lookup!$K$21,Lookup!$L$21,999))))),"")</f>
        <v>999</v>
      </c>
      <c r="G299" s="40">
        <f>IF(F299=999,IF(B299=Lookup!$K$22,Lookup!$L$22,IF(B299=Lookup!$K$23,Lookup!$L$23,IF(B299=Lookup!$K$24,Lookup!$L$24,IF(B299=Lookup!$K$25,Lookup!$L$25,IF(B299=Lookup!$K$26,Lookup!$L$26,999))))),"")</f>
        <v>999</v>
      </c>
      <c r="H299" s="40">
        <f>IF(G299=999,IF(B299=Lookup!$K$27,Lookup!$L$27,IF(B299=Lookup!$K$28,Lookup!$L$28,IF(B299=Lookup!$K$29,Lookup!$L$29,IF(B299=Lookup!$K$30,Lookup!$L$30,IF(B299=Lookup!$K$31,Lookup!$L$31,999))))),"")</f>
        <v>999</v>
      </c>
      <c r="I299" s="40">
        <f>IF(H299=999,IF(B299=Lookup!$K$32,Lookup!$L$32,IF(B299=Lookup!$K$33,Lookup!$L$33,IF(B299=Lookup!$K$34,Lookup!$L$34,IF(B299=Lookup!$K$35,Lookup!$L$35,IF(B299=Lookup!$K$36,Lookup!$L$36,999))))),"")</f>
        <v>281.25</v>
      </c>
      <c r="J299" s="40" t="str">
        <f>IF(I299=999,IF(B299=Lookup!$K$37,Lookup!$L$37,IF(B299=Lookup!$K$38,Lookup!$L$38,IF(B299=Lookup!$K$39,Lookup!$L$7,""))),"")</f>
        <v/>
      </c>
      <c r="K299" s="40">
        <f t="shared" si="24"/>
        <v>281.25</v>
      </c>
      <c r="L299" s="36">
        <f t="shared" si="30"/>
        <v>281.25</v>
      </c>
      <c r="M299" s="37" t="str">
        <f>'1838'!Z299</f>
        <v>30W</v>
      </c>
      <c r="N299" s="36" t="str">
        <f t="shared" si="26"/>
        <v>30W</v>
      </c>
      <c r="O299" s="36" t="str">
        <f t="shared" si="27"/>
        <v>30</v>
      </c>
      <c r="P299" s="36">
        <f t="shared" si="28"/>
        <v>311.25</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NW</v>
      </c>
      <c r="W299" s="46"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NW</v>
      </c>
    </row>
    <row r="300" spans="1:24" ht="14">
      <c r="A300" s="36">
        <v>290</v>
      </c>
      <c r="B300" s="37" t="str">
        <f>'1838'!J300</f>
        <v>NNW</v>
      </c>
      <c r="C300" s="38">
        <v>999</v>
      </c>
      <c r="D300" s="40">
        <f>IF(B300=0,"",IF(B300=Lookup!$K$7,Lookup!$L$7,IF(B300=Lookup!$K$8,Lookup!$L$8,IF(B300=Lookup!$K$9,Lookup!$L$9,IF(B300=Lookup!$K$10,Lookup!$L$10,IF(B300=Lookup!$K$11,Lookup!$L$11,999))))))</f>
        <v>999</v>
      </c>
      <c r="E300" s="40">
        <f>IF(D300=999,IF(B300=Lookup!$K$12,Lookup!$L$12,IF(B300=Lookup!$K$13,Lookup!$L$13,IF(B300=Lookup!$K$14,Lookup!$L$14,IF(B300=Lookup!$K$15,Lookup!$L$15,IF(B300=Lookup!$K$16,Lookup!$L$16,999))))),"")</f>
        <v>999</v>
      </c>
      <c r="F300" s="40">
        <f>IF(E300=999,IF(B300=Lookup!$K$17,Lookup!$L$17,IF(B300=Lookup!$K$18,Lookup!$L$18,IF(B300=Lookup!$K$19,Lookup!$L$19,IF(B300=Lookup!$K$20,Lookup!$L$20,IF(B300=Lookup!$K$21,Lookup!$L$21,999))))),"")</f>
        <v>999</v>
      </c>
      <c r="G300" s="40">
        <f>IF(F300=999,IF(B300=Lookup!$K$22,Lookup!$L$22,IF(B300=Lookup!$K$23,Lookup!$L$23,IF(B300=Lookup!$K$24,Lookup!$L$24,IF(B300=Lookup!$K$25,Lookup!$L$25,IF(B300=Lookup!$K$26,Lookup!$L$26,999))))),"")</f>
        <v>999</v>
      </c>
      <c r="H300" s="40">
        <f>IF(G300=999,IF(B300=Lookup!$K$27,Lookup!$L$27,IF(B300=Lookup!$K$28,Lookup!$L$28,IF(B300=Lookup!$K$29,Lookup!$L$29,IF(B300=Lookup!$K$30,Lookup!$L$30,IF(B300=Lookup!$K$31,Lookup!$L$31,999))))),"")</f>
        <v>999</v>
      </c>
      <c r="I300" s="40">
        <f>IF(H300=999,IF(B300=Lookup!$K$32,Lookup!$L$32,IF(B300=Lookup!$K$33,Lookup!$L$33,IF(B300=Lookup!$K$34,Lookup!$L$34,IF(B300=Lookup!$K$35,Lookup!$L$35,IF(B300=Lookup!$K$36,Lookup!$L$36,999))))),"")</f>
        <v>999</v>
      </c>
      <c r="J300" s="40">
        <f>IF(I300=999,IF(B300=Lookup!$K$37,Lookup!$L$37,IF(B300=Lookup!$K$38,Lookup!$L$38,IF(B300=Lookup!$K$39,Lookup!$L$7,""))),"")</f>
        <v>337.5</v>
      </c>
      <c r="K300" s="40">
        <f t="shared" ref="K300:K363" si="31">MIN(C300:J300)</f>
        <v>337.5</v>
      </c>
      <c r="L300" s="36">
        <f t="shared" si="30"/>
        <v>337.5</v>
      </c>
      <c r="M300" s="37" t="str">
        <f>'1838'!Z300</f>
        <v>30W</v>
      </c>
      <c r="N300" s="36" t="str">
        <f t="shared" si="26"/>
        <v>30W</v>
      </c>
      <c r="O300" s="36" t="str">
        <f t="shared" si="27"/>
        <v>30</v>
      </c>
      <c r="P300" s="36">
        <f t="shared" si="28"/>
        <v>367.5</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NbE</v>
      </c>
      <c r="X300" s="41" t="str">
        <f t="shared" si="25"/>
        <v>NbE</v>
      </c>
    </row>
    <row r="301" spans="1:24" ht="14">
      <c r="A301" s="36">
        <v>291</v>
      </c>
      <c r="B301" s="37" t="str">
        <f>'1838'!J301</f>
        <v>W</v>
      </c>
      <c r="C301" s="38">
        <v>999</v>
      </c>
      <c r="D301" s="40">
        <f>IF(B301=0,"",IF(B301=Lookup!$K$7,Lookup!$L$7,IF(B301=Lookup!$K$8,Lookup!$L$8,IF(B301=Lookup!$K$9,Lookup!$L$9,IF(B301=Lookup!$K$10,Lookup!$L$10,IF(B301=Lookup!$K$11,Lookup!$L$11,999))))))</f>
        <v>999</v>
      </c>
      <c r="E301" s="40">
        <f>IF(D301=999,IF(B301=Lookup!$K$12,Lookup!$L$12,IF(B301=Lookup!$K$13,Lookup!$L$13,IF(B301=Lookup!$K$14,Lookup!$L$14,IF(B301=Lookup!$K$15,Lookup!$L$15,IF(B301=Lookup!$K$16,Lookup!$L$16,999))))),"")</f>
        <v>999</v>
      </c>
      <c r="F301" s="40">
        <f>IF(E301=999,IF(B301=Lookup!$K$17,Lookup!$L$17,IF(B301=Lookup!$K$18,Lookup!$L$18,IF(B301=Lookup!$K$19,Lookup!$L$19,IF(B301=Lookup!$K$20,Lookup!$L$20,IF(B301=Lookup!$K$21,Lookup!$L$21,999))))),"")</f>
        <v>999</v>
      </c>
      <c r="G301" s="40">
        <f>IF(F301=999,IF(B301=Lookup!$K$22,Lookup!$L$22,IF(B301=Lookup!$K$23,Lookup!$L$23,IF(B301=Lookup!$K$24,Lookup!$L$24,IF(B301=Lookup!$K$25,Lookup!$L$25,IF(B301=Lookup!$K$26,Lookup!$L$26,999))))),"")</f>
        <v>999</v>
      </c>
      <c r="H301" s="40">
        <f>IF(G301=999,IF(B301=Lookup!$K$27,Lookup!$L$27,IF(B301=Lookup!$K$28,Lookup!$L$28,IF(B301=Lookup!$K$29,Lookup!$L$29,IF(B301=Lookup!$K$30,Lookup!$L$30,IF(B301=Lookup!$K$31,Lookup!$L$31,999))))),"")</f>
        <v>270</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270</v>
      </c>
      <c r="L301" s="36">
        <f t="shared" si="30"/>
        <v>270</v>
      </c>
      <c r="M301" s="37" t="str">
        <f>'1838'!Z301</f>
        <v>30W</v>
      </c>
      <c r="N301" s="36" t="str">
        <f t="shared" si="26"/>
        <v>30W</v>
      </c>
      <c r="O301" s="36" t="str">
        <f t="shared" si="27"/>
        <v>30</v>
      </c>
      <c r="P301" s="36">
        <f t="shared" si="28"/>
        <v>300</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NWbW</v>
      </c>
      <c r="W301" s="46"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NWbW</v>
      </c>
    </row>
    <row r="302" spans="1:24" ht="14">
      <c r="A302" s="36">
        <v>292</v>
      </c>
      <c r="B302" s="37" t="str">
        <f>'1838'!J302</f>
        <v>WbN</v>
      </c>
      <c r="C302" s="38">
        <v>999</v>
      </c>
      <c r="D302" s="40">
        <f>IF(B302=0,"",IF(B302=Lookup!$K$7,Lookup!$L$7,IF(B302=Lookup!$K$8,Lookup!$L$8,IF(B302=Lookup!$K$9,Lookup!$L$9,IF(B302=Lookup!$K$10,Lookup!$L$10,IF(B302=Lookup!$K$11,Lookup!$L$11,999))))))</f>
        <v>999</v>
      </c>
      <c r="E302" s="40">
        <f>IF(D302=999,IF(B302=Lookup!$K$12,Lookup!$L$12,IF(B302=Lookup!$K$13,Lookup!$L$13,IF(B302=Lookup!$K$14,Lookup!$L$14,IF(B302=Lookup!$K$15,Lookup!$L$15,IF(B302=Lookup!$K$16,Lookup!$L$16,999))))),"")</f>
        <v>999</v>
      </c>
      <c r="F302" s="40">
        <f>IF(E302=999,IF(B302=Lookup!$K$17,Lookup!$L$17,IF(B302=Lookup!$K$18,Lookup!$L$18,IF(B302=Lookup!$K$19,Lookup!$L$19,IF(B302=Lookup!$K$20,Lookup!$L$20,IF(B302=Lookup!$K$21,Lookup!$L$21,999))))),"")</f>
        <v>999</v>
      </c>
      <c r="G302" s="40">
        <f>IF(F302=999,IF(B302=Lookup!$K$22,Lookup!$L$22,IF(B302=Lookup!$K$23,Lookup!$L$23,IF(B302=Lookup!$K$24,Lookup!$L$24,IF(B302=Lookup!$K$25,Lookup!$L$25,IF(B302=Lookup!$K$26,Lookup!$L$26,999))))),"")</f>
        <v>999</v>
      </c>
      <c r="H302" s="40">
        <f>IF(G302=999,IF(B302=Lookup!$K$27,Lookup!$L$27,IF(B302=Lookup!$K$28,Lookup!$L$28,IF(B302=Lookup!$K$29,Lookup!$L$29,IF(B302=Lookup!$K$30,Lookup!$L$30,IF(B302=Lookup!$K$31,Lookup!$L$31,999))))),"")</f>
        <v>999</v>
      </c>
      <c r="I302" s="40">
        <f>IF(H302=999,IF(B302=Lookup!$K$32,Lookup!$L$32,IF(B302=Lookup!$K$33,Lookup!$L$33,IF(B302=Lookup!$K$34,Lookup!$L$34,IF(B302=Lookup!$K$35,Lookup!$L$35,IF(B302=Lookup!$K$36,Lookup!$L$36,999))))),"")</f>
        <v>281.25</v>
      </c>
      <c r="J302" s="40" t="str">
        <f>IF(I302=999,IF(B302=Lookup!$K$37,Lookup!$L$37,IF(B302=Lookup!$K$38,Lookup!$L$38,IF(B302=Lookup!$K$39,Lookup!$L$7,""))),"")</f>
        <v/>
      </c>
      <c r="K302" s="40">
        <f t="shared" si="31"/>
        <v>281.25</v>
      </c>
      <c r="L302" s="36">
        <f t="shared" si="30"/>
        <v>281.25</v>
      </c>
      <c r="M302" s="37" t="str">
        <f>'1838'!Z302</f>
        <v>26W</v>
      </c>
      <c r="N302" s="36" t="str">
        <f t="shared" si="26"/>
        <v>26W</v>
      </c>
      <c r="O302" s="36" t="str">
        <f t="shared" si="27"/>
        <v>26</v>
      </c>
      <c r="P302" s="36">
        <f t="shared" si="28"/>
        <v>307.25</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NWbW</v>
      </c>
      <c r="W302" s="46"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NWbW</v>
      </c>
    </row>
    <row r="303" spans="1:24" ht="14">
      <c r="A303" s="36">
        <v>293</v>
      </c>
      <c r="B303" s="37" t="str">
        <f>'1838'!J303</f>
        <v>W</v>
      </c>
      <c r="C303" s="38">
        <v>999</v>
      </c>
      <c r="D303" s="40">
        <f>IF(B303=0,"",IF(B303=Lookup!$K$7,Lookup!$L$7,IF(B303=Lookup!$K$8,Lookup!$L$8,IF(B303=Lookup!$K$9,Lookup!$L$9,IF(B303=Lookup!$K$10,Lookup!$L$10,IF(B303=Lookup!$K$11,Lookup!$L$11,999))))))</f>
        <v>999</v>
      </c>
      <c r="E303" s="40">
        <f>IF(D303=999,IF(B303=Lookup!$K$12,Lookup!$L$12,IF(B303=Lookup!$K$13,Lookup!$L$13,IF(B303=Lookup!$K$14,Lookup!$L$14,IF(B303=Lookup!$K$15,Lookup!$L$15,IF(B303=Lookup!$K$16,Lookup!$L$16,999))))),"")</f>
        <v>999</v>
      </c>
      <c r="F303" s="40">
        <f>IF(E303=999,IF(B303=Lookup!$K$17,Lookup!$L$17,IF(B303=Lookup!$K$18,Lookup!$L$18,IF(B303=Lookup!$K$19,Lookup!$L$19,IF(B303=Lookup!$K$20,Lookup!$L$20,IF(B303=Lookup!$K$21,Lookup!$L$21,999))))),"")</f>
        <v>999</v>
      </c>
      <c r="G303" s="40">
        <f>IF(F303=999,IF(B303=Lookup!$K$22,Lookup!$L$22,IF(B303=Lookup!$K$23,Lookup!$L$23,IF(B303=Lookup!$K$24,Lookup!$L$24,IF(B303=Lookup!$K$25,Lookup!$L$25,IF(B303=Lookup!$K$26,Lookup!$L$26,999))))),"")</f>
        <v>999</v>
      </c>
      <c r="H303" s="40">
        <f>IF(G303=999,IF(B303=Lookup!$K$27,Lookup!$L$27,IF(B303=Lookup!$K$28,Lookup!$L$28,IF(B303=Lookup!$K$29,Lookup!$L$29,IF(B303=Lookup!$K$30,Lookup!$L$30,IF(B303=Lookup!$K$31,Lookup!$L$31,999))))),"")</f>
        <v>270</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270</v>
      </c>
      <c r="L303" s="36">
        <f t="shared" si="30"/>
        <v>270</v>
      </c>
      <c r="M303" s="37" t="str">
        <f>'1838'!Z303</f>
        <v>26W</v>
      </c>
      <c r="N303" s="36" t="str">
        <f t="shared" si="26"/>
        <v>26W</v>
      </c>
      <c r="O303" s="36" t="str">
        <f t="shared" si="27"/>
        <v>26</v>
      </c>
      <c r="P303" s="36">
        <f t="shared" si="28"/>
        <v>296</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WNW</v>
      </c>
      <c r="W303" s="46"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WNW</v>
      </c>
    </row>
    <row r="304" spans="1:24" ht="14">
      <c r="A304" s="36">
        <v>294</v>
      </c>
      <c r="B304" s="37" t="str">
        <f>'1838'!J304</f>
        <v>S</v>
      </c>
      <c r="C304" s="38">
        <v>999</v>
      </c>
      <c r="D304" s="40">
        <f>IF(B304=0,"",IF(B304=Lookup!$K$7,Lookup!$L$7,IF(B304=Lookup!$K$8,Lookup!$L$8,IF(B304=Lookup!$K$9,Lookup!$L$9,IF(B304=Lookup!$K$10,Lookup!$L$10,IF(B304=Lookup!$K$11,Lookup!$L$11,999))))))</f>
        <v>999</v>
      </c>
      <c r="E304" s="40">
        <f>IF(D304=999,IF(B304=Lookup!$K$12,Lookup!$L$12,IF(B304=Lookup!$K$13,Lookup!$L$13,IF(B304=Lookup!$K$14,Lookup!$L$14,IF(B304=Lookup!$K$15,Lookup!$L$15,IF(B304=Lookup!$K$16,Lookup!$L$16,999))))),"")</f>
        <v>999</v>
      </c>
      <c r="F304" s="40">
        <f>IF(E304=999,IF(B304=Lookup!$K$17,Lookup!$L$17,IF(B304=Lookup!$K$18,Lookup!$L$18,IF(B304=Lookup!$K$19,Lookup!$L$19,IF(B304=Lookup!$K$20,Lookup!$L$20,IF(B304=Lookup!$K$21,Lookup!$L$21,999))))),"")</f>
        <v>999</v>
      </c>
      <c r="G304" s="40">
        <f>IF(F304=999,IF(B304=Lookup!$K$22,Lookup!$L$22,IF(B304=Lookup!$K$23,Lookup!$L$23,IF(B304=Lookup!$K$24,Lookup!$L$24,IF(B304=Lookup!$K$25,Lookup!$L$25,IF(B304=Lookup!$K$26,Lookup!$L$26,999))))),"")</f>
        <v>180</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180</v>
      </c>
      <c r="L304" s="36">
        <f t="shared" si="30"/>
        <v>180</v>
      </c>
      <c r="M304" s="37" t="str">
        <f>'1838'!Z304</f>
        <v>26W</v>
      </c>
      <c r="N304" s="36" t="str">
        <f t="shared" si="26"/>
        <v>26W</v>
      </c>
      <c r="O304" s="36" t="str">
        <f t="shared" si="27"/>
        <v>26</v>
      </c>
      <c r="P304" s="36">
        <f t="shared" si="28"/>
        <v>206</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SSW</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SSW</v>
      </c>
    </row>
    <row r="305" spans="1:24" ht="14">
      <c r="A305" s="36">
        <v>295</v>
      </c>
      <c r="B305" s="37" t="str">
        <f>'1838'!J305</f>
        <v>S</v>
      </c>
      <c r="C305" s="38">
        <v>999</v>
      </c>
      <c r="D305" s="40">
        <f>IF(B305=0,"",IF(B305=Lookup!$K$7,Lookup!$L$7,IF(B305=Lookup!$K$8,Lookup!$L$8,IF(B305=Lookup!$K$9,Lookup!$L$9,IF(B305=Lookup!$K$10,Lookup!$L$10,IF(B305=Lookup!$K$11,Lookup!$L$11,999))))))</f>
        <v>999</v>
      </c>
      <c r="E305" s="40">
        <f>IF(D305=999,IF(B305=Lookup!$K$12,Lookup!$L$12,IF(B305=Lookup!$K$13,Lookup!$L$13,IF(B305=Lookup!$K$14,Lookup!$L$14,IF(B305=Lookup!$K$15,Lookup!$L$15,IF(B305=Lookup!$K$16,Lookup!$L$16,999))))),"")</f>
        <v>999</v>
      </c>
      <c r="F305" s="40">
        <f>IF(E305=999,IF(B305=Lookup!$K$17,Lookup!$L$17,IF(B305=Lookup!$K$18,Lookup!$L$18,IF(B305=Lookup!$K$19,Lookup!$L$19,IF(B305=Lookup!$K$20,Lookup!$L$20,IF(B305=Lookup!$K$21,Lookup!$L$21,999))))),"")</f>
        <v>999</v>
      </c>
      <c r="G305" s="40">
        <f>IF(F305=999,IF(B305=Lookup!$K$22,Lookup!$L$22,IF(B305=Lookup!$K$23,Lookup!$L$23,IF(B305=Lookup!$K$24,Lookup!$L$24,IF(B305=Lookup!$K$25,Lookup!$L$25,IF(B305=Lookup!$K$26,Lookup!$L$26,999))))),"")</f>
        <v>180</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180</v>
      </c>
      <c r="L305" s="36">
        <f t="shared" si="30"/>
        <v>180</v>
      </c>
      <c r="M305" s="37" t="str">
        <f>'1838'!Z305</f>
        <v>26W</v>
      </c>
      <c r="N305" s="36" t="str">
        <f t="shared" si="26"/>
        <v>26W</v>
      </c>
      <c r="O305" s="36" t="str">
        <f t="shared" si="27"/>
        <v>26</v>
      </c>
      <c r="P305" s="36">
        <f t="shared" si="28"/>
        <v>206</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SSW</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SSW</v>
      </c>
    </row>
    <row r="306" spans="1:24" ht="14">
      <c r="A306" s="36">
        <v>296</v>
      </c>
      <c r="B306" s="37">
        <f>'1838'!J306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'1838'!Z306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ht="14">
      <c r="A307" s="36">
        <v>297</v>
      </c>
      <c r="B307" s="37">
        <f>'1838'!J307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'1838'!Z307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ht="14">
      <c r="A308" s="36">
        <v>298</v>
      </c>
      <c r="B308" s="37">
        <f>'1838'!J308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'1838'!Z308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ht="14">
      <c r="A309" s="36">
        <v>299</v>
      </c>
      <c r="B309" s="37">
        <f>'1838'!J309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'1838'!Z309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ht="14">
      <c r="A310" s="36">
        <v>300</v>
      </c>
      <c r="B310" s="37">
        <f>'1838'!J310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'1838'!Z310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ht="14">
      <c r="A311" s="36">
        <v>301</v>
      </c>
      <c r="B311" s="37">
        <f>'1838'!J311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'1838'!Z311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ht="14">
      <c r="A312" s="36">
        <v>302</v>
      </c>
      <c r="B312" s="37">
        <f>'1838'!J312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'1838'!Z312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ht="14">
      <c r="A313" s="36">
        <v>303</v>
      </c>
      <c r="B313" s="37">
        <f>'1838'!J313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'1838'!Z313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ht="14">
      <c r="A314" s="36">
        <v>304</v>
      </c>
      <c r="B314" s="37">
        <f>'1838'!J314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'1838'!Z314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ht="14">
      <c r="A315" s="36">
        <v>305</v>
      </c>
      <c r="B315" s="37">
        <f>'1838'!J315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'1838'!Z315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ht="14">
      <c r="A316" s="36">
        <v>306</v>
      </c>
      <c r="B316" s="37">
        <f>'1838'!J316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'1838'!Z316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ht="14">
      <c r="A317" s="36">
        <v>307</v>
      </c>
      <c r="B317" s="37">
        <f>'1838'!J317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'1838'!Z317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ht="14">
      <c r="A318" s="36">
        <v>308</v>
      </c>
      <c r="B318" s="37">
        <f>'1838'!J318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'1838'!Z318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ht="14">
      <c r="A319" s="36">
        <v>309</v>
      </c>
      <c r="B319" s="37">
        <f>'1838'!J319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'1838'!Z319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ht="14">
      <c r="A320" s="36">
        <v>310</v>
      </c>
      <c r="B320" s="37">
        <f>'1838'!J320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'1838'!Z320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'1838'!J321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'1838'!Z321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'1838'!J322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'1838'!Z322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'1838'!J323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'1838'!Z323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'1838'!J324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'1838'!Z324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'1838'!J325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'1838'!Z325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'1838'!J326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'1838'!Z326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'1838'!J327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'1838'!Z327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'1838'!J328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'1838'!Z328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'1838'!J329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'1838'!Z329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'1838'!J330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'1838'!Z330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'1838'!J331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'1838'!Z331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'1838'!J332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'1838'!Z332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'1838'!J333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'1838'!Z333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'1838'!J334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'1838'!Z334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'1838'!J335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'1838'!Z335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'1838'!J336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'1838'!Z336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'1838'!J337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'1838'!Z337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'1838'!J338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'1838'!Z338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'1838'!J339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'1838'!Z339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'1838'!J340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'1838'!Z340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'1838'!J341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'1838'!Z341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'1838'!J342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'1838'!Z342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'1838'!J343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'1838'!Z343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'1838'!J344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'1838'!Z344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'1838'!J345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'1838'!Z345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'1838'!J346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'1838'!Z346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'1838'!J347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'1838'!Z347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'1838'!J348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'1838'!Z348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'1838'!J349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'1838'!Z349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'1838'!J350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'1838'!Z350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'1838'!J351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'1838'!Z351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'1838'!J352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'1838'!Z352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'1838'!J353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'1838'!Z353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'1838'!J354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'1838'!Z354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'1838'!J355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'1838'!Z355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'1838'!J356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'1838'!Z356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'1838'!J357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'1838'!Z357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'1838'!J358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'1838'!Z358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'1838'!J359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'1838'!Z359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'1838'!J360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'1838'!Z360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'1838'!J361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'1838'!Z361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'1838'!J362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'1838'!Z362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'1838'!J363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'1838'!Z363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'1838'!J364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'1838'!Z364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'1838'!J365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'1838'!Z365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'1838'!J366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'1838'!Z366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'1838'!J367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'1838'!Z367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'1838'!J368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'1838'!Z368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'1838'!J369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'1838'!Z369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'1838'!J370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'1838'!Z370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'1838'!J371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'1838'!Z371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'1838'!J372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'1838'!Z372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'1838'!J373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'1838'!Z373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'1838'!J374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'1838'!Z374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'1838'!J375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'1838'!Z375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'1838'!J376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'1838'!Z376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'1838'!J377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'1838'!Z377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1838</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2014-02-10T19:32:02Z</dcterms:modified>
</cp:coreProperties>
</file>